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6105" windowHeight="9420" tabRatio="744" activeTab="1"/>
  </bookViews>
  <sheets>
    <sheet name="Aircraft Status" sheetId="1" r:id="rId1"/>
    <sheet name="Engine Status" sheetId="2" r:id="rId2"/>
  </sheets>
  <definedNames>
    <definedName name="_xlnm._FilterDatabase" localSheetId="0" hidden="1">'Aircraft Status'!$A$6:$CP$75</definedName>
    <definedName name="_xlnm._FilterDatabase" localSheetId="1" hidden="1">'Engine Status'!$A$7:$Z$23</definedName>
    <definedName name="A_P_No.">#REF!</definedName>
    <definedName name="AC_Date">'Aircraft Status'!$I$2</definedName>
    <definedName name="AC_Landings">#REF!</definedName>
    <definedName name="AC_Lifts">#REF!</definedName>
    <definedName name="AC_Log_No">'Aircraft Status'!$H$2</definedName>
    <definedName name="AC_MFG_Year">'Aircraft Status'!$C$2</definedName>
    <definedName name="AC_Model">#REF!</definedName>
    <definedName name="AC_Reg">'Aircraft Status'!$A$2</definedName>
    <definedName name="AC_Rins">'Aircraft Status'!$L$2</definedName>
    <definedName name="AC_sn">'Aircraft Status'!$D$2</definedName>
    <definedName name="AC_TSN">'Aircraft Status'!$J$2</definedName>
    <definedName name="AC_TT_hrs">#REF!</definedName>
    <definedName name="AC_TT_Ldgs">'Aircraft Status'!$K$2</definedName>
    <definedName name="AC_Type">'Aircraft Status'!$B$2</definedName>
    <definedName name="Aircraft_Reg">#REF!</definedName>
    <definedName name="Bi_Weekly">#REF!</definedName>
    <definedName name="CRS_date">#REF!</definedName>
    <definedName name="CRS_Sign">#REF!</definedName>
    <definedName name="Engine_Cycles">'Aircraft Status'!$O$2</definedName>
    <definedName name="Engine_sn">'Engine Status'!$B$6</definedName>
    <definedName name="Engine_Starts">#REF!</definedName>
    <definedName name="Engine_TT_Hrs">'Engine Status'!$Q$2</definedName>
    <definedName name="Engine_type">'Engine Status'!$A$6</definedName>
    <definedName name="HKP">#REF!</definedName>
    <definedName name="MFG">#REF!</definedName>
    <definedName name="_xlnm.Print_Titles" localSheetId="0">'Aircraft Status'!$1:$6</definedName>
    <definedName name="_xlnm.Print_Titles" localSheetId="1">'Engine Status'!$1:$3</definedName>
    <definedName name="Print_Titles_MI" localSheetId="1">'Engine Status'!$1:$3</definedName>
    <definedName name="Print_Titles_MI">#N/A</definedName>
    <definedName name="Weight_Check_Company">#REF!</definedName>
    <definedName name="WO_Date">#REF!</definedName>
    <definedName name="WO_NO">'Aircraft Status'!$S$3</definedName>
  </definedNames>
  <calcPr fullCalcOnLoad="1"/>
</workbook>
</file>

<file path=xl/comments1.xml><?xml version="1.0" encoding="utf-8"?>
<comments xmlns="http://schemas.openxmlformats.org/spreadsheetml/2006/main">
  <authors>
    <author>Lars Dahlberg</author>
    <author>Lasse Dahlberg</author>
  </authors>
  <commentList>
    <comment ref="C13" authorId="0">
      <text>
        <r>
          <rPr>
            <b/>
            <sz val="8"/>
            <rFont val="Tahoma"/>
            <family val="2"/>
          </rPr>
          <t>Lars Dahlberg:</t>
        </r>
        <r>
          <rPr>
            <sz val="8"/>
            <rFont val="Tahoma"/>
            <family val="2"/>
          </rPr>
          <t xml:space="preserve">
-009 4800 HRS
-123/-125 5000 HRS</t>
        </r>
      </text>
    </comment>
    <comment ref="C50" authorId="0">
      <text>
        <r>
          <rPr>
            <b/>
            <sz val="8"/>
            <rFont val="Tahoma"/>
            <family val="2"/>
          </rPr>
          <t>Lars Dahlberg:</t>
        </r>
        <r>
          <rPr>
            <sz val="8"/>
            <rFont val="Tahoma"/>
            <family val="2"/>
          </rPr>
          <t xml:space="preserve">
CL42250-1 3000 HRS</t>
        </r>
      </text>
    </comment>
    <comment ref="C47" authorId="0">
      <text>
        <r>
          <rPr>
            <b/>
            <sz val="8"/>
            <rFont val="Tahoma"/>
            <family val="2"/>
          </rPr>
          <t>Lars Dahlberg:</t>
        </r>
        <r>
          <rPr>
            <sz val="8"/>
            <rFont val="Tahoma"/>
            <family val="2"/>
          </rPr>
          <t xml:space="preserve">
206-011-125-001 1200 HRS
206-011-125-105 2500 HRS</t>
        </r>
      </text>
    </comment>
    <comment ref="C45" authorId="0">
      <text>
        <r>
          <rPr>
            <b/>
            <sz val="8"/>
            <rFont val="Tahoma"/>
            <family val="2"/>
          </rPr>
          <t>Lars Dahlberg:</t>
        </r>
        <r>
          <rPr>
            <sz val="8"/>
            <rFont val="Tahoma"/>
            <family val="2"/>
          </rPr>
          <t xml:space="preserve">
206-011-150-101/-105 2400 HR
206-011-124-001 2400 HR
206-011-140-001 1200 HR</t>
        </r>
      </text>
    </comment>
    <comment ref="C22" authorId="0">
      <text>
        <r>
          <rPr>
            <b/>
            <sz val="8"/>
            <rFont val="Tahoma"/>
            <family val="2"/>
          </rPr>
          <t>Lars Dahlberg:</t>
        </r>
        <r>
          <rPr>
            <sz val="8"/>
            <rFont val="Tahoma"/>
            <family val="2"/>
          </rPr>
          <t xml:space="preserve">
206-011-260-101 1200 HRS
206-011-260-103 2500 HRS</t>
        </r>
      </text>
    </comment>
    <comment ref="C12" authorId="0">
      <text>
        <r>
          <rPr>
            <b/>
            <sz val="8"/>
            <rFont val="Tahoma"/>
            <family val="2"/>
          </rPr>
          <t>Lars Dahlberg:</t>
        </r>
        <r>
          <rPr>
            <sz val="8"/>
            <rFont val="Tahoma"/>
            <family val="2"/>
          </rPr>
          <t xml:space="preserve">
206-011-810-003/-009/-015/-019 2400 HRS
206-011-810-825/ Subsq  2500 HRS</t>
        </r>
      </text>
    </comment>
    <comment ref="C48" authorId="0">
      <text>
        <r>
          <rPr>
            <b/>
            <sz val="8"/>
            <rFont val="Tahoma"/>
            <family val="2"/>
          </rPr>
          <t>Lars Dahlberg:</t>
        </r>
        <r>
          <rPr>
            <sz val="8"/>
            <rFont val="Tahoma"/>
            <family val="2"/>
          </rPr>
          <t xml:space="preserve">
206-011-125-001 1200 HRS
206-011-125-105 2500 HRS</t>
        </r>
      </text>
    </comment>
    <comment ref="C67" authorId="1">
      <text>
        <r>
          <rPr>
            <b/>
            <sz val="8"/>
            <rFont val="Tahoma"/>
            <family val="2"/>
          </rPr>
          <t>Lasse Dahlberg:</t>
        </r>
        <r>
          <rPr>
            <sz val="8"/>
            <rFont val="Tahoma"/>
            <family val="2"/>
          </rPr>
          <t xml:space="preserve">
SP -109 50 HRS INSP AFTER 1500 HRS TSN</t>
        </r>
      </text>
    </comment>
    <comment ref="C46" authorId="0">
      <text>
        <r>
          <rPr>
            <b/>
            <sz val="8"/>
            <rFont val="Tahoma"/>
            <family val="2"/>
          </rPr>
          <t>Lars Dahlberg:</t>
        </r>
        <r>
          <rPr>
            <sz val="8"/>
            <rFont val="Tahoma"/>
            <family val="2"/>
          </rPr>
          <t xml:space="preserve">
206-011-150-101/-105 2400 HR
206-011-124-001 2400 HR
206-011-140-001 1200 HR</t>
        </r>
      </text>
    </comment>
  </commentList>
</comments>
</file>

<file path=xl/sharedStrings.xml><?xml version="1.0" encoding="utf-8"?>
<sst xmlns="http://schemas.openxmlformats.org/spreadsheetml/2006/main" count="484" uniqueCount="264">
  <si>
    <t>1200 Hrs Insp. 206B3-MM-1, 5-20</t>
  </si>
  <si>
    <t>Test Cal. I.A.W. FAR. 91.413</t>
  </si>
  <si>
    <t>Rins</t>
  </si>
  <si>
    <t>AC DATE</t>
  </si>
  <si>
    <t>A&amp;P2822892</t>
  </si>
  <si>
    <t>Governor</t>
  </si>
  <si>
    <t>Compressor Assy</t>
  </si>
  <si>
    <t>Insp.206B3-MM-1, 12-21</t>
  </si>
  <si>
    <t>Insp. 206B3-MM-1, 5-12</t>
  </si>
  <si>
    <t>Starter-Generator</t>
  </si>
  <si>
    <t>Insp. 206B3-MM-1, 5-17</t>
  </si>
  <si>
    <t>Insp. 206B3-MM-1, 5-8</t>
  </si>
  <si>
    <t>Insp. 206B3-MM-1, 5-9</t>
  </si>
  <si>
    <t>Airframe Fuel Filter</t>
  </si>
  <si>
    <t>FreeWheel Clutch Assy</t>
  </si>
  <si>
    <t>Insp. 206B3-MM-1, 5-7</t>
  </si>
  <si>
    <t>Insp. 206B3-MM-1, 5-13</t>
  </si>
  <si>
    <t>Insp. 206B3-MM-1, 5-21</t>
  </si>
  <si>
    <t>Turbine "HMI"</t>
  </si>
  <si>
    <t>Turbine "OH"</t>
  </si>
  <si>
    <t>Fuel  Tank Cell</t>
  </si>
  <si>
    <t>6853279</t>
  </si>
  <si>
    <t>6899253</t>
  </si>
  <si>
    <t>23053176</t>
  </si>
  <si>
    <t>H2SW</t>
  </si>
  <si>
    <t>A/C TC</t>
  </si>
  <si>
    <t>ENG TC</t>
  </si>
  <si>
    <t>Work Complied With</t>
  </si>
  <si>
    <t>MRH Grip</t>
  </si>
  <si>
    <t>MRH Latch Bolt</t>
  </si>
  <si>
    <t>MRH Pin Ret.Strap</t>
  </si>
  <si>
    <t>MRH Ret Strap</t>
  </si>
  <si>
    <t>MRH Ret. Strap Fitting</t>
  </si>
  <si>
    <t>MRH Trunnion</t>
  </si>
  <si>
    <t>MRH Yoke</t>
  </si>
  <si>
    <t>MRH Assy</t>
  </si>
  <si>
    <t>206-001-344-101</t>
  </si>
  <si>
    <t>T/R Yoke</t>
  </si>
  <si>
    <t>Install. Date</t>
  </si>
  <si>
    <t>Turbine Tie Bolt</t>
  </si>
  <si>
    <t>YEAR OF MFG</t>
  </si>
  <si>
    <t>A/C S/N</t>
  </si>
  <si>
    <t>DATE</t>
  </si>
  <si>
    <t>T.T HRS</t>
  </si>
  <si>
    <t>ENG.</t>
  </si>
  <si>
    <t>Component</t>
  </si>
  <si>
    <t>Mfg Status</t>
  </si>
  <si>
    <t xml:space="preserve"> Installed. A/C Time</t>
  </si>
  <si>
    <t>Component Time</t>
  </si>
  <si>
    <t>Due A/C Time</t>
  </si>
  <si>
    <t>Available To Go</t>
  </si>
  <si>
    <t>Component Cond</t>
  </si>
  <si>
    <t>ATA</t>
  </si>
  <si>
    <t>Name</t>
  </si>
  <si>
    <t>Part No.</t>
  </si>
  <si>
    <t>Serial No.</t>
  </si>
  <si>
    <t>Life</t>
  </si>
  <si>
    <t>Tbo</t>
  </si>
  <si>
    <t>Days</t>
  </si>
  <si>
    <t>Date</t>
  </si>
  <si>
    <t>Hrs</t>
  </si>
  <si>
    <t>Tsn/Tso</t>
  </si>
  <si>
    <t>Remarks</t>
  </si>
  <si>
    <t>Airframe</t>
  </si>
  <si>
    <t>300 Hr Insp</t>
  </si>
  <si>
    <t>OH</t>
  </si>
  <si>
    <t>LIFE</t>
  </si>
  <si>
    <t>M/R Transmission</t>
  </si>
  <si>
    <t>12 MTH Insp</t>
  </si>
  <si>
    <t>L.NO</t>
  </si>
  <si>
    <t>AIRFRAME COMPONENT: LIFE/TBO</t>
  </si>
  <si>
    <t>Work Complied</t>
  </si>
  <si>
    <t>100 Hrs Annual/ Insp.</t>
  </si>
  <si>
    <t>T/R Blade</t>
  </si>
  <si>
    <t>T/R Control Tube</t>
  </si>
  <si>
    <t>OH( Chip lights instl)</t>
  </si>
  <si>
    <t>24 Month Insp</t>
  </si>
  <si>
    <t>L. NO</t>
  </si>
  <si>
    <t>E-Type</t>
  </si>
  <si>
    <t>TSN/Tso</t>
  </si>
  <si>
    <t>Bleed Valve</t>
  </si>
  <si>
    <t>Compressor Case</t>
  </si>
  <si>
    <t>Fuel Pump  TRW</t>
  </si>
  <si>
    <t>206-011-260-103</t>
  </si>
  <si>
    <t>M/R S/P Sleeve Assy</t>
  </si>
  <si>
    <t>M/R S/P Support</t>
  </si>
  <si>
    <t>M/R S/P &amp; Support Assy</t>
  </si>
  <si>
    <t>M/R S/P Link Coll. Idler</t>
  </si>
  <si>
    <t>CL42250-1</t>
  </si>
  <si>
    <t>Nylatron Sleeves</t>
  </si>
  <si>
    <t>Insp. RR 250-C20-Table</t>
  </si>
  <si>
    <t>Cyclic Control Stick</t>
  </si>
  <si>
    <t>ENGINE INSTALLATION : LIFE / TBO / CYCLES</t>
  </si>
  <si>
    <t>TGB Duplex Bearing</t>
  </si>
  <si>
    <t>206-040-270-003</t>
  </si>
  <si>
    <t>Wo No:</t>
  </si>
  <si>
    <t>M/R Mast Assembly</t>
  </si>
  <si>
    <t>Csn</t>
  </si>
  <si>
    <t>Cso</t>
  </si>
  <si>
    <t>TT Hrs</t>
  </si>
  <si>
    <t>A/C Ldgs  Rins</t>
  </si>
  <si>
    <t>INSP. 206B3-MM-1, 5-24</t>
  </si>
  <si>
    <t>MC</t>
  </si>
  <si>
    <t>Sign/Lic No</t>
  </si>
  <si>
    <t>HMI</t>
  </si>
  <si>
    <t>206-040-400-013</t>
  </si>
  <si>
    <t>Fire Exting. Halon 1211</t>
  </si>
  <si>
    <t>206-061-675-001</t>
  </si>
  <si>
    <t>M/R Blade</t>
  </si>
  <si>
    <t>Compr. Impeller</t>
  </si>
  <si>
    <t>Rev</t>
  </si>
  <si>
    <t>LIFE, ref SB 206-89-47</t>
  </si>
  <si>
    <t>TGB</t>
  </si>
  <si>
    <t>Insp. 206B3-MM-1, 5-22</t>
  </si>
  <si>
    <t>C.M</t>
  </si>
  <si>
    <t>A&amp;P</t>
  </si>
  <si>
    <t>Engine</t>
  </si>
  <si>
    <t>O/C</t>
  </si>
  <si>
    <t>Eng.S/N</t>
  </si>
  <si>
    <t>A/C Hr</t>
  </si>
  <si>
    <t>Eng Tsn</t>
  </si>
  <si>
    <t>Tso</t>
  </si>
  <si>
    <t>Installed Engine Time</t>
  </si>
  <si>
    <t>Fuel Nozzle</t>
  </si>
  <si>
    <t>Gearbox</t>
  </si>
  <si>
    <t>Engine Oil Change</t>
  </si>
  <si>
    <t>KD651510</t>
  </si>
  <si>
    <t>Weight &amp; Balance</t>
  </si>
  <si>
    <t xml:space="preserve">TGB, Oil Change </t>
  </si>
  <si>
    <t>BELL 206B3</t>
  </si>
  <si>
    <t>OF</t>
  </si>
  <si>
    <t>T/R Hub Assy</t>
  </si>
  <si>
    <t>ENG</t>
  </si>
  <si>
    <t>FreeWheeling Assy</t>
  </si>
  <si>
    <t>Lower Collective Tube</t>
  </si>
  <si>
    <t>Hyd Pump&amp;Reservoir</t>
  </si>
  <si>
    <t>X</t>
  </si>
  <si>
    <t>Cycle</t>
  </si>
  <si>
    <t>Turbine Whl. No 2</t>
  </si>
  <si>
    <t>Turbine Whl. No 1</t>
  </si>
  <si>
    <t>Turbine Whl. No 3</t>
  </si>
  <si>
    <t>Turbine Whl. No 4</t>
  </si>
  <si>
    <t>A/C TYPE</t>
  </si>
  <si>
    <t>CYCLE</t>
  </si>
  <si>
    <t>RINS</t>
  </si>
  <si>
    <t>INSP. MAND.</t>
  </si>
  <si>
    <t>A/C Hrs</t>
  </si>
  <si>
    <t>50-600Hrs Lubrication</t>
  </si>
  <si>
    <t>Lic No.</t>
  </si>
  <si>
    <t xml:space="preserve"> REG</t>
  </si>
  <si>
    <t>Due Eng Time</t>
  </si>
  <si>
    <t>Comp.Action</t>
  </si>
  <si>
    <t>Insp. 206B3-MM-1, 5-25</t>
  </si>
  <si>
    <t>100 Hrs Insp.</t>
  </si>
  <si>
    <t>DATE:</t>
  </si>
  <si>
    <t>PAGE:</t>
  </si>
  <si>
    <t>Sign:</t>
  </si>
  <si>
    <t>2822892IA</t>
  </si>
  <si>
    <t>Main Drive Shaft</t>
  </si>
  <si>
    <t>206-040-410-001</t>
  </si>
  <si>
    <t>250-C20B</t>
  </si>
  <si>
    <t>A384</t>
  </si>
  <si>
    <t>X-704428</t>
  </si>
  <si>
    <t>10</t>
  </si>
  <si>
    <t>206-040-270-3</t>
  </si>
  <si>
    <t>206-011-149-105</t>
  </si>
  <si>
    <t>206-011-132-113A</t>
  </si>
  <si>
    <t>206-011-125-105</t>
  </si>
  <si>
    <t>206-001-194-1</t>
  </si>
  <si>
    <t xml:space="preserve">Fuel Control </t>
  </si>
  <si>
    <t>427C</t>
  </si>
  <si>
    <t>Insp at OH</t>
  </si>
  <si>
    <t>M/R S/P Lever Coll</t>
  </si>
  <si>
    <t>N/A</t>
  </si>
  <si>
    <t>206-010-452-113</t>
  </si>
  <si>
    <t xml:space="preserve">Hydralic Servo Act. </t>
  </si>
  <si>
    <t>2524644-31</t>
  </si>
  <si>
    <t>206-011-810-153</t>
  </si>
  <si>
    <t>SKCP2348-5</t>
  </si>
  <si>
    <t>206-076-031-107</t>
  </si>
  <si>
    <t>206-076-031-109</t>
  </si>
  <si>
    <t>Hobbs</t>
  </si>
  <si>
    <t>Facet Scavenge Filter</t>
  </si>
  <si>
    <t>ICA E-954 Rev C 4/29/98</t>
  </si>
  <si>
    <t>Flight Step Insp</t>
  </si>
  <si>
    <t>ICA AA01160, Rev B, 3/1/06</t>
  </si>
  <si>
    <t>ICA</t>
  </si>
  <si>
    <t>SIN2348 Rev K</t>
  </si>
  <si>
    <t>N165JK</t>
  </si>
  <si>
    <t>Battery Concorde</t>
  </si>
  <si>
    <t>Oil Change, Mobil 254</t>
  </si>
  <si>
    <t>HB2385</t>
  </si>
  <si>
    <t>HB2556</t>
  </si>
  <si>
    <t>206-011-113-103</t>
  </si>
  <si>
    <t>A738</t>
  </si>
  <si>
    <t>206-010-200-133</t>
  </si>
  <si>
    <t>A-3553</t>
  </si>
  <si>
    <t>A-3525</t>
  </si>
  <si>
    <t>206-040-002-025</t>
  </si>
  <si>
    <t>BKW-50045</t>
  </si>
  <si>
    <t>206-040-002-007</t>
  </si>
  <si>
    <t>FAJF-10109</t>
  </si>
  <si>
    <t>2930</t>
  </si>
  <si>
    <t>CAE-831638</t>
  </si>
  <si>
    <t>AA-206-011-154-107</t>
  </si>
  <si>
    <t>AA13487</t>
  </si>
  <si>
    <t>AA13486</t>
  </si>
  <si>
    <t>CAG34755</t>
  </si>
  <si>
    <t>C20B</t>
  </si>
  <si>
    <t>CAE831638</t>
  </si>
  <si>
    <t>CAT34652</t>
  </si>
  <si>
    <t>CAC34797</t>
  </si>
  <si>
    <t>AG51168</t>
  </si>
  <si>
    <t>FF18409</t>
  </si>
  <si>
    <t>BR58462</t>
  </si>
  <si>
    <t>20217</t>
  </si>
  <si>
    <t>2524667-15H</t>
  </si>
  <si>
    <t>X568483</t>
  </si>
  <si>
    <t>X565211</t>
  </si>
  <si>
    <t>HX94847</t>
  </si>
  <si>
    <t>NM82674</t>
  </si>
  <si>
    <t>X501899</t>
  </si>
  <si>
    <t>KR103121</t>
  </si>
  <si>
    <t>22410</t>
  </si>
  <si>
    <t>T102180</t>
  </si>
  <si>
    <t>FD20139</t>
  </si>
  <si>
    <t>USFS7098</t>
  </si>
  <si>
    <t>206-010-407-001</t>
  </si>
  <si>
    <t>REFS7461</t>
  </si>
  <si>
    <t>206-010-467-105</t>
  </si>
  <si>
    <t>REFS6067</t>
  </si>
  <si>
    <t>206-010-450-11</t>
  </si>
  <si>
    <t>GDJG-90400</t>
  </si>
  <si>
    <t>206-010-454-109</t>
  </si>
  <si>
    <t>RE4428</t>
  </si>
  <si>
    <t>206-016-201-131</t>
  </si>
  <si>
    <t>CS12634</t>
  </si>
  <si>
    <t>CS13153</t>
  </si>
  <si>
    <t>ALO-12225</t>
  </si>
  <si>
    <t>A-6220</t>
  </si>
  <si>
    <t>206-011-819-109</t>
  </si>
  <si>
    <t>AFS-7748</t>
  </si>
  <si>
    <t>150SG120Q</t>
  </si>
  <si>
    <t>1795</t>
  </si>
  <si>
    <t>DI18164</t>
  </si>
  <si>
    <t>DI18105</t>
  </si>
  <si>
    <t>OP7180</t>
  </si>
  <si>
    <t>OP7179</t>
  </si>
  <si>
    <t>2AA-011-150-105</t>
  </si>
  <si>
    <t>13065-122</t>
  </si>
  <si>
    <t>13065-121</t>
  </si>
  <si>
    <t>HB872</t>
  </si>
  <si>
    <t>A1148</t>
  </si>
  <si>
    <t>0709</t>
  </si>
  <si>
    <t>206-076-022-005</t>
  </si>
  <si>
    <t>BR24050C</t>
  </si>
  <si>
    <t>0323</t>
  </si>
  <si>
    <t>0717</t>
  </si>
  <si>
    <t>2930-2</t>
  </si>
  <si>
    <t>1588</t>
  </si>
  <si>
    <t>BMB11572</t>
  </si>
  <si>
    <t>Transponder, KT176A</t>
  </si>
  <si>
    <t>206-011-100-127</t>
  </si>
  <si>
    <t>AAB-51056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</si>
</sst>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kr&quot;\ * #,##0_ ;_ &quot;kr&quot;\ * \-#,##0_ ;_ &quot;kr&quot;\ * &quot;-&quot;_ ;_ @_ "/>
    <numFmt numFmtId="165" formatCode="_ * #,##0_ ;_ * \-#,##0_ ;_ * &quot;-&quot;_ ;_ @_ "/>
    <numFmt numFmtId="166" formatCode="_ &quot;kr&quot;\ * #,##0.00_ ;_ &quot;kr&quot;\ * \-#,##0.00_ ;_ &quot;kr&quot;\ * &quot;-&quot;??_ ;_ @_ "/>
    <numFmt numFmtId="167" formatCode="_ * #,##0.00_ ;_ * \-#,##0.00_ ;_ * &quot;-&quot;??_ ;_ @_ "/>
    <numFmt numFmtId="168" formatCode="General_)"/>
    <numFmt numFmtId="169" formatCode="dd\-mmm\-yy_)"/>
    <numFmt numFmtId="170" formatCode="0.0_)"/>
    <numFmt numFmtId="171" formatCode="0.0"/>
    <numFmt numFmtId="172" formatCode="yy/mm/dd"/>
    <numFmt numFmtId="173" formatCode="mm/dd/yy"/>
    <numFmt numFmtId="174" formatCode="mm\-dd\-yy"/>
    <numFmt numFmtId="175" formatCode="mm/dd/yy;@"/>
    <numFmt numFmtId="176" formatCode="[$-409]dd/mmm/yy;@"/>
    <numFmt numFmtId="177" formatCode="m/d/yy;@"/>
    <numFmt numFmtId="178" formatCode="[$-409]d/mmm/yy;@"/>
    <numFmt numFmtId="179" formatCode="d/m/yy"/>
    <numFmt numFmtId="180" formatCode="yy/mm"/>
    <numFmt numFmtId="181" formatCode="[$-409]dddd\,\ mmmm\ dd\,\ yyyy"/>
    <numFmt numFmtId="182" formatCode="[$-409]d\-mmm\-yy;@"/>
    <numFmt numFmtId="183" formatCode="[$-409]h:mm:ss\ AM/PM"/>
    <numFmt numFmtId="184" formatCode="[$-409]dd\-mmm\-yy;@"/>
    <numFmt numFmtId="185" formatCode="d/m\ yyyy;@"/>
    <numFmt numFmtId="186" formatCode="yyyy/mm"/>
  </numFmts>
  <fonts count="6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sz val="8"/>
      <color indexed="10"/>
      <name val="Arial"/>
      <family val="2"/>
    </font>
    <font>
      <b/>
      <sz val="8"/>
      <color indexed="10"/>
      <name val="Courier"/>
      <family val="3"/>
    </font>
    <font>
      <sz val="9"/>
      <color indexed="10"/>
      <name val="Arial"/>
      <family val="2"/>
    </font>
    <font>
      <sz val="9"/>
      <color indexed="10"/>
      <name val="Courier"/>
      <family val="3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Courier"/>
      <family val="3"/>
    </font>
    <font>
      <b/>
      <sz val="8"/>
      <name val="Arial"/>
      <family val="2"/>
    </font>
    <font>
      <u val="single"/>
      <sz val="8.5"/>
      <color indexed="12"/>
      <name val="Courier"/>
      <family val="3"/>
    </font>
    <font>
      <u val="single"/>
      <sz val="8.5"/>
      <color indexed="36"/>
      <name val="Courier"/>
      <family val="3"/>
    </font>
    <font>
      <sz val="10"/>
      <color indexed="12"/>
      <name val="Arial"/>
      <family val="2"/>
    </font>
    <font>
      <b/>
      <sz val="9"/>
      <name val="Arial"/>
      <family val="2"/>
    </font>
    <font>
      <sz val="8"/>
      <name val="Courier"/>
      <family val="3"/>
    </font>
    <font>
      <sz val="9"/>
      <color indexed="12"/>
      <name val="Arial"/>
      <family val="2"/>
    </font>
    <font>
      <sz val="9"/>
      <color indexed="12"/>
      <name val="Courier"/>
      <family val="3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21">
    <xf numFmtId="168" fontId="0" fillId="0" borderId="0" xfId="0" applyAlignment="1">
      <alignment/>
    </xf>
    <xf numFmtId="168" fontId="5" fillId="0" borderId="0" xfId="0" applyNumberFormat="1" applyFont="1" applyAlignment="1" applyProtection="1">
      <alignment horizontal="center"/>
      <protection/>
    </xf>
    <xf numFmtId="168" fontId="5" fillId="0" borderId="10" xfId="0" applyNumberFormat="1" applyFont="1" applyBorder="1" applyAlignment="1" applyProtection="1">
      <alignment horizontal="center"/>
      <protection/>
    </xf>
    <xf numFmtId="168" fontId="5" fillId="0" borderId="0" xfId="0" applyFont="1" applyBorder="1" applyAlignment="1">
      <alignment horizontal="right"/>
    </xf>
    <xf numFmtId="168" fontId="6" fillId="0" borderId="0" xfId="0" applyFont="1" applyAlignment="1">
      <alignment horizontal="center"/>
    </xf>
    <xf numFmtId="168" fontId="7" fillId="0" borderId="0" xfId="0" applyFont="1" applyAlignment="1">
      <alignment horizontal="center"/>
    </xf>
    <xf numFmtId="168" fontId="7" fillId="0" borderId="0" xfId="0" applyFont="1" applyBorder="1" applyAlignment="1">
      <alignment horizontal="right"/>
    </xf>
    <xf numFmtId="168" fontId="8" fillId="0" borderId="0" xfId="0" applyFont="1" applyAlignment="1">
      <alignment horizontal="center"/>
    </xf>
    <xf numFmtId="168" fontId="9" fillId="0" borderId="0" xfId="0" applyNumberFormat="1" applyFont="1" applyBorder="1" applyAlignment="1" applyProtection="1">
      <alignment horizontal="center"/>
      <protection locked="0"/>
    </xf>
    <xf numFmtId="168" fontId="9" fillId="0" borderId="0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Border="1" applyAlignment="1" applyProtection="1">
      <alignment horizontal="right"/>
      <protection/>
    </xf>
    <xf numFmtId="168" fontId="9" fillId="0" borderId="0" xfId="0" applyNumberFormat="1" applyFont="1" applyAlignment="1" applyProtection="1">
      <alignment horizontal="center"/>
      <protection locked="0"/>
    </xf>
    <xf numFmtId="168" fontId="9" fillId="0" borderId="0" xfId="0" applyFont="1" applyBorder="1" applyAlignment="1">
      <alignment/>
    </xf>
    <xf numFmtId="168" fontId="9" fillId="0" borderId="0" xfId="0" applyFont="1" applyAlignment="1">
      <alignment horizontal="center"/>
    </xf>
    <xf numFmtId="168" fontId="9" fillId="0" borderId="0" xfId="0" applyFont="1" applyBorder="1" applyAlignment="1">
      <alignment horizontal="right"/>
    </xf>
    <xf numFmtId="168" fontId="10" fillId="0" borderId="0" xfId="0" applyFont="1" applyAlignment="1">
      <alignment horizontal="center"/>
    </xf>
    <xf numFmtId="168" fontId="11" fillId="0" borderId="0" xfId="0" applyNumberFormat="1" applyFont="1" applyBorder="1" applyAlignment="1" applyProtection="1" quotePrefix="1">
      <alignment horizontal="left"/>
      <protection/>
    </xf>
    <xf numFmtId="168" fontId="5" fillId="0" borderId="0" xfId="0" applyNumberFormat="1" applyFont="1" applyBorder="1" applyAlignment="1" applyProtection="1">
      <alignment horizontal="left"/>
      <protection/>
    </xf>
    <xf numFmtId="168" fontId="5" fillId="0" borderId="0" xfId="0" applyNumberFormat="1" applyFont="1" applyBorder="1" applyAlignment="1" applyProtection="1">
      <alignment horizontal="right"/>
      <protection/>
    </xf>
    <xf numFmtId="168" fontId="5" fillId="0" borderId="0" xfId="0" applyNumberFormat="1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center"/>
      <protection/>
    </xf>
    <xf numFmtId="168" fontId="6" fillId="0" borderId="0" xfId="0" applyFont="1" applyAlignment="1">
      <alignment/>
    </xf>
    <xf numFmtId="168" fontId="12" fillId="0" borderId="0" xfId="0" applyNumberFormat="1" applyFont="1" applyBorder="1" applyAlignment="1" applyProtection="1">
      <alignment horizontal="left"/>
      <protection/>
    </xf>
    <xf numFmtId="168" fontId="12" fillId="0" borderId="0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 applyProtection="1">
      <alignment horizontal="center"/>
      <protection/>
    </xf>
    <xf numFmtId="170" fontId="12" fillId="0" borderId="0" xfId="0" applyNumberFormat="1" applyFont="1" applyBorder="1" applyAlignment="1" applyProtection="1">
      <alignment horizontal="right"/>
      <protection/>
    </xf>
    <xf numFmtId="168" fontId="12" fillId="0" borderId="0" xfId="0" applyNumberFormat="1" applyFont="1" applyBorder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/>
      <protection/>
    </xf>
    <xf numFmtId="168" fontId="14" fillId="0" borderId="0" xfId="0" applyFont="1" applyAlignment="1">
      <alignment/>
    </xf>
    <xf numFmtId="168" fontId="15" fillId="0" borderId="0" xfId="0" applyNumberFormat="1" applyFont="1" applyAlignment="1" applyProtection="1">
      <alignment horizontal="left"/>
      <protection/>
    </xf>
    <xf numFmtId="168" fontId="15" fillId="0" borderId="0" xfId="0" applyNumberFormat="1" applyFont="1" applyAlignment="1" applyProtection="1">
      <alignment horizontal="right"/>
      <protection/>
    </xf>
    <xf numFmtId="168" fontId="15" fillId="0" borderId="0" xfId="0" applyNumberFormat="1" applyFont="1" applyAlignment="1" applyProtection="1">
      <alignment horizontal="center"/>
      <protection/>
    </xf>
    <xf numFmtId="168" fontId="0" fillId="0" borderId="0" xfId="0" applyFont="1" applyAlignment="1">
      <alignment/>
    </xf>
    <xf numFmtId="168" fontId="12" fillId="0" borderId="0" xfId="0" applyFont="1" applyAlignment="1">
      <alignment horizontal="left"/>
    </xf>
    <xf numFmtId="168" fontId="12" fillId="0" borderId="0" xfId="0" applyFont="1" applyAlignment="1">
      <alignment horizontal="right"/>
    </xf>
    <xf numFmtId="168" fontId="12" fillId="0" borderId="0" xfId="0" applyFont="1" applyAlignment="1">
      <alignment horizontal="center"/>
    </xf>
    <xf numFmtId="168" fontId="12" fillId="0" borderId="0" xfId="0" applyFont="1" applyAlignment="1">
      <alignment/>
    </xf>
    <xf numFmtId="168" fontId="12" fillId="0" borderId="0" xfId="0" applyFont="1" applyAlignment="1">
      <alignment/>
    </xf>
    <xf numFmtId="168" fontId="5" fillId="0" borderId="0" xfId="0" applyNumberFormat="1" applyFont="1" applyAlignment="1" applyProtection="1">
      <alignment horizontal="right"/>
      <protection/>
    </xf>
    <xf numFmtId="168" fontId="7" fillId="0" borderId="0" xfId="0" applyNumberFormat="1" applyFont="1" applyAlignment="1" applyProtection="1">
      <alignment horizontal="right"/>
      <protection locked="0"/>
    </xf>
    <xf numFmtId="168" fontId="9" fillId="0" borderId="0" xfId="0" applyNumberFormat="1" applyFont="1" applyAlignment="1" applyProtection="1">
      <alignment horizontal="right"/>
      <protection locked="0"/>
    </xf>
    <xf numFmtId="1" fontId="12" fillId="0" borderId="0" xfId="0" applyNumberFormat="1" applyFont="1" applyBorder="1" applyAlignment="1" applyProtection="1">
      <alignment horizontal="right"/>
      <protection/>
    </xf>
    <xf numFmtId="173" fontId="5" fillId="0" borderId="0" xfId="0" applyNumberFormat="1" applyFont="1" applyBorder="1" applyAlignment="1" applyProtection="1">
      <alignment horizontal="center"/>
      <protection/>
    </xf>
    <xf numFmtId="173" fontId="12" fillId="0" borderId="0" xfId="0" applyNumberFormat="1" applyFont="1" applyAlignment="1">
      <alignment horizontal="center"/>
    </xf>
    <xf numFmtId="173" fontId="12" fillId="0" borderId="11" xfId="0" applyNumberFormat="1" applyFont="1" applyBorder="1" applyAlignment="1" applyProtection="1">
      <alignment horizontal="center"/>
      <protection/>
    </xf>
    <xf numFmtId="168" fontId="5" fillId="0" borderId="0" xfId="0" applyFont="1" applyAlignment="1">
      <alignment horizontal="center"/>
    </xf>
    <xf numFmtId="14" fontId="5" fillId="0" borderId="0" xfId="0" applyNumberFormat="1" applyFont="1" applyAlignment="1" applyProtection="1">
      <alignment horizontal="center"/>
      <protection/>
    </xf>
    <xf numFmtId="168" fontId="7" fillId="0" borderId="0" xfId="0" applyNumberFormat="1" applyFont="1" applyAlignment="1" applyProtection="1">
      <alignment horizontal="center"/>
      <protection locked="0"/>
    </xf>
    <xf numFmtId="14" fontId="7" fillId="0" borderId="0" xfId="0" applyNumberFormat="1" applyFont="1" applyAlignment="1">
      <alignment horizontal="center"/>
    </xf>
    <xf numFmtId="170" fontId="9" fillId="0" borderId="0" xfId="0" applyNumberFormat="1" applyFont="1" applyBorder="1" applyAlignment="1" applyProtection="1">
      <alignment horizontal="right"/>
      <protection locked="0"/>
    </xf>
    <xf numFmtId="14" fontId="9" fillId="0" borderId="0" xfId="0" applyNumberFormat="1" applyFont="1" applyAlignment="1">
      <alignment horizontal="center"/>
    </xf>
    <xf numFmtId="14" fontId="5" fillId="0" borderId="0" xfId="0" applyNumberFormat="1" applyFont="1" applyBorder="1" applyAlignment="1" applyProtection="1">
      <alignment horizontal="center"/>
      <protection/>
    </xf>
    <xf numFmtId="168" fontId="21" fillId="0" borderId="12" xfId="0" applyNumberFormat="1" applyFont="1" applyBorder="1" applyAlignment="1" applyProtection="1">
      <alignment horizontal="left"/>
      <protection/>
    </xf>
    <xf numFmtId="168" fontId="22" fillId="0" borderId="13" xfId="0" applyFont="1" applyBorder="1" applyAlignment="1">
      <alignment/>
    </xf>
    <xf numFmtId="168" fontId="21" fillId="0" borderId="14" xfId="0" applyNumberFormat="1" applyFont="1" applyBorder="1" applyAlignment="1" applyProtection="1">
      <alignment horizontal="left"/>
      <protection/>
    </xf>
    <xf numFmtId="168" fontId="21" fillId="0" borderId="10" xfId="0" applyNumberFormat="1" applyFont="1" applyBorder="1" applyAlignment="1" applyProtection="1">
      <alignment horizontal="right"/>
      <protection/>
    </xf>
    <xf numFmtId="168" fontId="21" fillId="0" borderId="10" xfId="0" applyNumberFormat="1" applyFont="1" applyBorder="1" applyAlignment="1" applyProtection="1">
      <alignment horizontal="center"/>
      <protection/>
    </xf>
    <xf numFmtId="173" fontId="21" fillId="0" borderId="14" xfId="0" applyNumberFormat="1" applyFont="1" applyBorder="1" applyAlignment="1" applyProtection="1">
      <alignment horizontal="left"/>
      <protection/>
    </xf>
    <xf numFmtId="168" fontId="21" fillId="0" borderId="15" xfId="0" applyNumberFormat="1" applyFont="1" applyBorder="1" applyAlignment="1" applyProtection="1">
      <alignment/>
      <protection/>
    </xf>
    <xf numFmtId="168" fontId="21" fillId="0" borderId="10" xfId="0" applyNumberFormat="1" applyFont="1" applyBorder="1" applyAlignment="1" applyProtection="1">
      <alignment horizontal="left"/>
      <protection/>
    </xf>
    <xf numFmtId="168" fontId="21" fillId="0" borderId="10" xfId="0" applyNumberFormat="1" applyFont="1" applyBorder="1" applyAlignment="1" applyProtection="1">
      <alignment/>
      <protection/>
    </xf>
    <xf numFmtId="14" fontId="21" fillId="0" borderId="15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 quotePrefix="1">
      <alignment/>
      <protection/>
    </xf>
    <xf numFmtId="168" fontId="5" fillId="0" borderId="16" xfId="0" applyNumberFormat="1" applyFont="1" applyBorder="1" applyAlignment="1" applyProtection="1">
      <alignment horizontal="left"/>
      <protection/>
    </xf>
    <xf numFmtId="168" fontId="5" fillId="0" borderId="17" xfId="0" applyNumberFormat="1" applyFont="1" applyBorder="1" applyAlignment="1" applyProtection="1">
      <alignment horizontal="left"/>
      <protection/>
    </xf>
    <xf numFmtId="168" fontId="5" fillId="0" borderId="18" xfId="0" applyNumberFormat="1" applyFont="1" applyBorder="1" applyAlignment="1" applyProtection="1">
      <alignment horizontal="left"/>
      <protection/>
    </xf>
    <xf numFmtId="168" fontId="5" fillId="0" borderId="19" xfId="0" applyNumberFormat="1" applyFont="1" applyBorder="1" applyAlignment="1" applyProtection="1">
      <alignment horizontal="center"/>
      <protection/>
    </xf>
    <xf numFmtId="173" fontId="5" fillId="0" borderId="18" xfId="0" applyNumberFormat="1" applyFont="1" applyBorder="1" applyAlignment="1" applyProtection="1">
      <alignment horizontal="center"/>
      <protection/>
    </xf>
    <xf numFmtId="168" fontId="5" fillId="0" borderId="20" xfId="0" applyNumberFormat="1" applyFont="1" applyBorder="1" applyAlignment="1" applyProtection="1">
      <alignment/>
      <protection/>
    </xf>
    <xf numFmtId="1" fontId="5" fillId="0" borderId="19" xfId="0" applyNumberFormat="1" applyFont="1" applyBorder="1" applyAlignment="1" applyProtection="1">
      <alignment horizontal="right"/>
      <protection/>
    </xf>
    <xf numFmtId="1" fontId="5" fillId="0" borderId="19" xfId="0" applyNumberFormat="1" applyFont="1" applyBorder="1" applyAlignment="1" applyProtection="1">
      <alignment horizontal="center"/>
      <protection/>
    </xf>
    <xf numFmtId="168" fontId="5" fillId="0" borderId="18" xfId="0" applyNumberFormat="1" applyFont="1" applyBorder="1" applyAlignment="1" applyProtection="1">
      <alignment horizontal="center"/>
      <protection/>
    </xf>
    <xf numFmtId="14" fontId="5" fillId="0" borderId="20" xfId="0" applyNumberFormat="1" applyFont="1" applyBorder="1" applyAlignment="1" applyProtection="1">
      <alignment horizontal="center"/>
      <protection/>
    </xf>
    <xf numFmtId="170" fontId="5" fillId="0" borderId="19" xfId="0" applyNumberFormat="1" applyFont="1" applyBorder="1" applyAlignment="1" applyProtection="1">
      <alignment horizontal="center"/>
      <protection/>
    </xf>
    <xf numFmtId="168" fontId="5" fillId="0" borderId="21" xfId="0" applyNumberFormat="1" applyFont="1" applyBorder="1" applyAlignment="1" applyProtection="1">
      <alignment horizontal="center"/>
      <protection/>
    </xf>
    <xf numFmtId="14" fontId="12" fillId="0" borderId="0" xfId="0" applyNumberFormat="1" applyFont="1" applyBorder="1" applyAlignment="1" applyProtection="1">
      <alignment horizontal="center"/>
      <protection/>
    </xf>
    <xf numFmtId="14" fontId="12" fillId="0" borderId="0" xfId="0" applyNumberFormat="1" applyFont="1" applyAlignment="1">
      <alignment horizontal="center"/>
    </xf>
    <xf numFmtId="172" fontId="5" fillId="0" borderId="0" xfId="0" applyNumberFormat="1" applyFont="1" applyAlignment="1" applyProtection="1">
      <alignment horizontal="center"/>
      <protection/>
    </xf>
    <xf numFmtId="172" fontId="7" fillId="0" borderId="0" xfId="0" applyNumberFormat="1" applyFont="1" applyAlignment="1">
      <alignment horizontal="center"/>
    </xf>
    <xf numFmtId="172" fontId="9" fillId="0" borderId="0" xfId="0" applyNumberFormat="1" applyFont="1" applyBorder="1" applyAlignment="1" applyProtection="1">
      <alignment horizontal="left"/>
      <protection locked="0"/>
    </xf>
    <xf numFmtId="172" fontId="9" fillId="0" borderId="0" xfId="0" applyNumberFormat="1" applyFont="1" applyAlignment="1">
      <alignment horizontal="center"/>
    </xf>
    <xf numFmtId="172" fontId="15" fillId="0" borderId="0" xfId="0" applyNumberFormat="1" applyFont="1" applyAlignment="1" applyProtection="1">
      <alignment horizontal="left"/>
      <protection/>
    </xf>
    <xf numFmtId="168" fontId="4" fillId="0" borderId="22" xfId="0" applyNumberFormat="1" applyFont="1" applyBorder="1" applyAlignment="1" applyProtection="1" quotePrefix="1">
      <alignment horizontal="center"/>
      <protection/>
    </xf>
    <xf numFmtId="168" fontId="4" fillId="0" borderId="15" xfId="0" applyNumberFormat="1" applyFont="1" applyBorder="1" applyAlignment="1" applyProtection="1" quotePrefix="1">
      <alignment horizontal="center"/>
      <protection/>
    </xf>
    <xf numFmtId="168" fontId="4" fillId="0" borderId="12" xfId="0" applyNumberFormat="1" applyFont="1" applyBorder="1" applyAlignment="1" applyProtection="1">
      <alignment horizontal="left"/>
      <protection/>
    </xf>
    <xf numFmtId="168" fontId="4" fillId="0" borderId="10" xfId="0" applyNumberFormat="1" applyFont="1" applyBorder="1" applyAlignment="1" applyProtection="1">
      <alignment horizontal="center"/>
      <protection/>
    </xf>
    <xf numFmtId="169" fontId="23" fillId="0" borderId="23" xfId="0" applyNumberFormat="1" applyFont="1" applyBorder="1" applyAlignment="1" applyProtection="1">
      <alignment horizontal="center"/>
      <protection/>
    </xf>
    <xf numFmtId="168" fontId="20" fillId="0" borderId="0" xfId="0" applyFont="1" applyAlignment="1">
      <alignment/>
    </xf>
    <xf numFmtId="172" fontId="12" fillId="0" borderId="0" xfId="0" applyNumberFormat="1" applyFont="1" applyAlignment="1">
      <alignment horizontal="left"/>
    </xf>
    <xf numFmtId="172" fontId="12" fillId="0" borderId="0" xfId="0" applyNumberFormat="1" applyFont="1" applyAlignment="1">
      <alignment horizontal="center"/>
    </xf>
    <xf numFmtId="0" fontId="4" fillId="0" borderId="0" xfId="59" applyFont="1" applyFill="1" applyBorder="1" applyAlignment="1">
      <alignment horizontal="left"/>
      <protection/>
    </xf>
    <xf numFmtId="168" fontId="21" fillId="0" borderId="24" xfId="0" applyNumberFormat="1" applyFont="1" applyBorder="1" applyAlignment="1" applyProtection="1" quotePrefix="1">
      <alignment horizontal="left"/>
      <protection/>
    </xf>
    <xf numFmtId="168" fontId="12" fillId="0" borderId="25" xfId="0" applyNumberFormat="1" applyFont="1" applyBorder="1" applyAlignment="1" applyProtection="1">
      <alignment/>
      <protection/>
    </xf>
    <xf numFmtId="168" fontId="9" fillId="0" borderId="0" xfId="0" applyNumberFormat="1" applyFont="1" applyAlignment="1" applyProtection="1">
      <alignment horizontal="left"/>
      <protection/>
    </xf>
    <xf numFmtId="168" fontId="4" fillId="0" borderId="13" xfId="0" applyNumberFormat="1" applyFont="1" applyBorder="1" applyAlignment="1" applyProtection="1">
      <alignment horizontal="center"/>
      <protection/>
    </xf>
    <xf numFmtId="168" fontId="6" fillId="0" borderId="0" xfId="0" applyFont="1" applyFill="1" applyBorder="1" applyAlignment="1">
      <alignment horizontal="center"/>
    </xf>
    <xf numFmtId="168" fontId="8" fillId="0" borderId="0" xfId="0" applyFont="1" applyFill="1" applyBorder="1" applyAlignment="1">
      <alignment horizontal="center"/>
    </xf>
    <xf numFmtId="168" fontId="10" fillId="0" borderId="0" xfId="0" applyFont="1" applyFill="1" applyBorder="1" applyAlignment="1">
      <alignment horizontal="center"/>
    </xf>
    <xf numFmtId="168" fontId="6" fillId="0" borderId="0" xfId="0" applyFont="1" applyFill="1" applyBorder="1" applyAlignment="1">
      <alignment/>
    </xf>
    <xf numFmtId="168" fontId="0" fillId="0" borderId="0" xfId="0" applyFill="1" applyBorder="1" applyAlignment="1">
      <alignment/>
    </xf>
    <xf numFmtId="168" fontId="6" fillId="0" borderId="0" xfId="0" applyFont="1" applyBorder="1" applyAlignment="1">
      <alignment/>
    </xf>
    <xf numFmtId="168" fontId="0" fillId="0" borderId="0" xfId="0" applyBorder="1" applyAlignment="1">
      <alignment/>
    </xf>
    <xf numFmtId="168" fontId="5" fillId="0" borderId="0" xfId="0" applyNumberFormat="1" applyFont="1" applyFill="1" applyBorder="1" applyAlignment="1" applyProtection="1">
      <alignment horizontal="right"/>
      <protection locked="0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168" fontId="24" fillId="0" borderId="26" xfId="0" applyNumberFormat="1" applyFont="1" applyBorder="1" applyAlignment="1" applyProtection="1">
      <alignment horizontal="center"/>
      <protection/>
    </xf>
    <xf numFmtId="168" fontId="24" fillId="0" borderId="0" xfId="0" applyNumberFormat="1" applyFont="1" applyBorder="1" applyAlignment="1" applyProtection="1">
      <alignment horizontal="center"/>
      <protection/>
    </xf>
    <xf numFmtId="0" fontId="4" fillId="0" borderId="27" xfId="59" applyFont="1" applyFill="1" applyBorder="1" applyAlignment="1">
      <alignment horizontal="right"/>
      <protection/>
    </xf>
    <xf numFmtId="168" fontId="4" fillId="0" borderId="11" xfId="0" applyFont="1" applyBorder="1" applyAlignment="1">
      <alignment horizontal="center"/>
    </xf>
    <xf numFmtId="168" fontId="8" fillId="0" borderId="0" xfId="0" applyFont="1" applyFill="1" applyAlignment="1">
      <alignment horizontal="center"/>
    </xf>
    <xf numFmtId="168" fontId="15" fillId="0" borderId="0" xfId="0" applyNumberFormat="1" applyFont="1" applyFill="1" applyAlignment="1" applyProtection="1">
      <alignment horizontal="right"/>
      <protection/>
    </xf>
    <xf numFmtId="168" fontId="15" fillId="0" borderId="0" xfId="0" applyNumberFormat="1" applyFont="1" applyFill="1" applyAlignment="1" applyProtection="1">
      <alignment/>
      <protection/>
    </xf>
    <xf numFmtId="168" fontId="15" fillId="0" borderId="0" xfId="0" applyNumberFormat="1" applyFont="1" applyFill="1" applyAlignment="1" applyProtection="1">
      <alignment horizontal="left"/>
      <protection/>
    </xf>
    <xf numFmtId="168" fontId="14" fillId="0" borderId="0" xfId="0" applyFont="1" applyFill="1" applyAlignment="1">
      <alignment/>
    </xf>
    <xf numFmtId="168" fontId="10" fillId="0" borderId="0" xfId="0" applyFont="1" applyFill="1" applyAlignment="1">
      <alignment horizontal="left"/>
    </xf>
    <xf numFmtId="168" fontId="4" fillId="0" borderId="0" xfId="0" applyNumberFormat="1" applyFont="1" applyFill="1" applyBorder="1" applyAlignment="1" applyProtection="1">
      <alignment horizontal="left"/>
      <protection/>
    </xf>
    <xf numFmtId="168" fontId="5" fillId="0" borderId="0" xfId="0" applyNumberFormat="1" applyFont="1" applyFill="1" applyBorder="1" applyAlignment="1" applyProtection="1">
      <alignment horizontal="center"/>
      <protection/>
    </xf>
    <xf numFmtId="168" fontId="6" fillId="0" borderId="28" xfId="0" applyFont="1" applyFill="1" applyBorder="1" applyAlignment="1">
      <alignment/>
    </xf>
    <xf numFmtId="168" fontId="24" fillId="0" borderId="0" xfId="0" applyNumberFormat="1" applyFont="1" applyFill="1" applyBorder="1" applyAlignment="1" applyProtection="1">
      <alignment horizontal="center"/>
      <protection/>
    </xf>
    <xf numFmtId="0" fontId="4" fillId="0" borderId="0" xfId="59" applyFont="1" applyFill="1" applyBorder="1" applyAlignment="1">
      <alignment horizontal="right"/>
      <protection/>
    </xf>
    <xf numFmtId="168" fontId="4" fillId="0" borderId="29" xfId="0" applyNumberFormat="1" applyFont="1" applyFill="1" applyBorder="1" applyAlignment="1" applyProtection="1">
      <alignment horizontal="right"/>
      <protection/>
    </xf>
    <xf numFmtId="168" fontId="4" fillId="0" borderId="29" xfId="0" applyNumberFormat="1" applyFont="1" applyFill="1" applyBorder="1" applyAlignment="1" applyProtection="1">
      <alignment horizontal="center"/>
      <protection/>
    </xf>
    <xf numFmtId="168" fontId="4" fillId="0" borderId="30" xfId="0" applyNumberFormat="1" applyFont="1" applyBorder="1" applyAlignment="1" applyProtection="1">
      <alignment horizontal="right"/>
      <protection/>
    </xf>
    <xf numFmtId="168" fontId="4" fillId="33" borderId="31" xfId="0" applyNumberFormat="1" applyFont="1" applyFill="1" applyBorder="1" applyAlignment="1" applyProtection="1">
      <alignment horizontal="center"/>
      <protection/>
    </xf>
    <xf numFmtId="168" fontId="4" fillId="33" borderId="31" xfId="0" applyFont="1" applyFill="1" applyBorder="1" applyAlignment="1">
      <alignment/>
    </xf>
    <xf numFmtId="168" fontId="1" fillId="0" borderId="31" xfId="0" applyFont="1" applyBorder="1" applyAlignment="1">
      <alignment/>
    </xf>
    <xf numFmtId="168" fontId="1" fillId="33" borderId="32" xfId="0" applyFont="1" applyFill="1" applyBorder="1" applyAlignment="1">
      <alignment horizontal="center"/>
    </xf>
    <xf numFmtId="168" fontId="1" fillId="33" borderId="11" xfId="0" applyFont="1" applyFill="1" applyBorder="1" applyAlignment="1">
      <alignment horizontal="center"/>
    </xf>
    <xf numFmtId="168" fontId="5" fillId="0" borderId="17" xfId="0" applyNumberFormat="1" applyFont="1" applyBorder="1" applyAlignment="1" applyProtection="1">
      <alignment horizontal="center"/>
      <protection/>
    </xf>
    <xf numFmtId="172" fontId="18" fillId="0" borderId="12" xfId="0" applyNumberFormat="1" applyFont="1" applyBorder="1" applyAlignment="1" applyProtection="1">
      <alignment horizontal="left"/>
      <protection/>
    </xf>
    <xf numFmtId="168" fontId="18" fillId="0" borderId="10" xfId="0" applyFont="1" applyBorder="1" applyAlignment="1">
      <alignment horizontal="right"/>
    </xf>
    <xf numFmtId="168" fontId="18" fillId="0" borderId="13" xfId="0" applyFont="1" applyBorder="1" applyAlignment="1">
      <alignment/>
    </xf>
    <xf numFmtId="168" fontId="18" fillId="0" borderId="12" xfId="0" applyNumberFormat="1" applyFont="1" applyBorder="1" applyAlignment="1" applyProtection="1">
      <alignment horizontal="left"/>
      <protection/>
    </xf>
    <xf numFmtId="168" fontId="18" fillId="0" borderId="10" xfId="0" applyFont="1" applyBorder="1" applyAlignment="1">
      <alignment/>
    </xf>
    <xf numFmtId="168" fontId="18" fillId="0" borderId="13" xfId="0" applyFont="1" applyBorder="1" applyAlignment="1">
      <alignment horizontal="left"/>
    </xf>
    <xf numFmtId="0" fontId="4" fillId="0" borderId="0" xfId="59" applyFont="1" applyFill="1" applyBorder="1" applyAlignment="1">
      <alignment horizontal="center"/>
      <protection/>
    </xf>
    <xf numFmtId="173" fontId="5" fillId="0" borderId="0" xfId="0" applyNumberFormat="1" applyFont="1" applyFill="1" applyBorder="1" applyAlignment="1" applyProtection="1">
      <alignment horizontal="center"/>
      <protection locked="0"/>
    </xf>
    <xf numFmtId="170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0" applyFont="1" applyFill="1" applyBorder="1" applyAlignment="1">
      <alignment horizontal="center"/>
    </xf>
    <xf numFmtId="168" fontId="18" fillId="0" borderId="10" xfId="0" applyNumberFormat="1" applyFont="1" applyBorder="1" applyAlignment="1" applyProtection="1">
      <alignment horizontal="left"/>
      <protection/>
    </xf>
    <xf numFmtId="168" fontId="18" fillId="0" borderId="22" xfId="0" applyNumberFormat="1" applyFont="1" applyBorder="1" applyAlignment="1" applyProtection="1" quotePrefix="1">
      <alignment horizontal="left"/>
      <protection/>
    </xf>
    <xf numFmtId="168" fontId="18" fillId="0" borderId="10" xfId="0" applyNumberFormat="1" applyFont="1" applyBorder="1" applyAlignment="1" applyProtection="1">
      <alignment/>
      <protection/>
    </xf>
    <xf numFmtId="168" fontId="12" fillId="0" borderId="13" xfId="0" applyNumberFormat="1" applyFont="1" applyBorder="1" applyAlignment="1" applyProtection="1">
      <alignment horizontal="center"/>
      <protection/>
    </xf>
    <xf numFmtId="168" fontId="18" fillId="0" borderId="12" xfId="0" applyFont="1" applyBorder="1" applyAlignment="1" quotePrefix="1">
      <alignment horizontal="left"/>
    </xf>
    <xf numFmtId="168" fontId="18" fillId="0" borderId="13" xfId="0" applyFont="1" applyBorder="1" applyAlignment="1">
      <alignment horizontal="center"/>
    </xf>
    <xf numFmtId="168" fontId="6" fillId="0" borderId="0" xfId="0" applyFont="1" applyAlignment="1">
      <alignment vertical="top"/>
    </xf>
    <xf numFmtId="168" fontId="5" fillId="0" borderId="33" xfId="0" applyNumberFormat="1" applyFont="1" applyBorder="1" applyAlignment="1" applyProtection="1">
      <alignment vertical="top"/>
      <protection/>
    </xf>
    <xf numFmtId="168" fontId="5" fillId="0" borderId="34" xfId="0" applyNumberFormat="1" applyFont="1" applyBorder="1" applyAlignment="1" applyProtection="1">
      <alignment vertical="top"/>
      <protection/>
    </xf>
    <xf numFmtId="168" fontId="5" fillId="0" borderId="35" xfId="0" applyNumberFormat="1" applyFont="1" applyBorder="1" applyAlignment="1" applyProtection="1">
      <alignment vertical="top"/>
      <protection/>
    </xf>
    <xf numFmtId="172" fontId="5" fillId="0" borderId="16" xfId="0" applyNumberFormat="1" applyFont="1" applyBorder="1" applyAlignment="1" applyProtection="1">
      <alignment vertical="top"/>
      <protection/>
    </xf>
    <xf numFmtId="168" fontId="5" fillId="0" borderId="19" xfId="0" applyNumberFormat="1" applyFont="1" applyBorder="1" applyAlignment="1" applyProtection="1">
      <alignment vertical="top"/>
      <protection/>
    </xf>
    <xf numFmtId="168" fontId="5" fillId="0" borderId="17" xfId="0" applyNumberFormat="1" applyFont="1" applyBorder="1" applyAlignment="1" applyProtection="1">
      <alignment vertical="top"/>
      <protection/>
    </xf>
    <xf numFmtId="168" fontId="5" fillId="0" borderId="16" xfId="0" applyNumberFormat="1" applyFont="1" applyBorder="1" applyAlignment="1" applyProtection="1">
      <alignment vertical="top"/>
      <protection/>
    </xf>
    <xf numFmtId="170" fontId="5" fillId="0" borderId="16" xfId="0" applyNumberFormat="1" applyFont="1" applyBorder="1" applyAlignment="1" applyProtection="1">
      <alignment vertical="top"/>
      <protection/>
    </xf>
    <xf numFmtId="168" fontId="5" fillId="0" borderId="36" xfId="0" applyNumberFormat="1" applyFont="1" applyBorder="1" applyAlignment="1" applyProtection="1">
      <alignment vertical="top"/>
      <protection/>
    </xf>
    <xf numFmtId="15" fontId="23" fillId="0" borderId="23" xfId="0" applyNumberFormat="1" applyFont="1" applyBorder="1" applyAlignment="1" applyProtection="1">
      <alignment horizontal="center"/>
      <protection locked="0"/>
    </xf>
    <xf numFmtId="168" fontId="5" fillId="0" borderId="19" xfId="0" applyNumberFormat="1" applyFont="1" applyBorder="1" applyAlignment="1" applyProtection="1">
      <alignment horizontal="left"/>
      <protection/>
    </xf>
    <xf numFmtId="168" fontId="4" fillId="0" borderId="31" xfId="0" applyFont="1" applyBorder="1" applyAlignment="1">
      <alignment horizontal="center"/>
    </xf>
    <xf numFmtId="168" fontId="12" fillId="0" borderId="0" xfId="0" applyFont="1" applyFill="1" applyBorder="1" applyAlignment="1">
      <alignment wrapText="1"/>
    </xf>
    <xf numFmtId="168" fontId="19" fillId="0" borderId="0" xfId="0" applyFont="1" applyFill="1" applyBorder="1" applyAlignment="1">
      <alignment/>
    </xf>
    <xf numFmtId="168" fontId="18" fillId="0" borderId="13" xfId="0" applyFont="1" applyBorder="1" applyAlignment="1">
      <alignment/>
    </xf>
    <xf numFmtId="168" fontId="4" fillId="0" borderId="0" xfId="0" applyFont="1" applyFill="1" applyBorder="1" applyAlignment="1">
      <alignment horizontal="center"/>
    </xf>
    <xf numFmtId="172" fontId="18" fillId="0" borderId="13" xfId="0" applyNumberFormat="1" applyFont="1" applyBorder="1" applyAlignment="1">
      <alignment horizontal="center"/>
    </xf>
    <xf numFmtId="172" fontId="5" fillId="0" borderId="17" xfId="0" applyNumberFormat="1" applyFont="1" applyBorder="1" applyAlignment="1" applyProtection="1">
      <alignment vertical="top"/>
      <protection/>
    </xf>
    <xf numFmtId="168" fontId="18" fillId="0" borderId="0" xfId="0" applyFont="1" applyBorder="1" applyAlignment="1">
      <alignment/>
    </xf>
    <xf numFmtId="168" fontId="0" fillId="0" borderId="37" xfId="0" applyBorder="1" applyAlignment="1">
      <alignment horizontal="center"/>
    </xf>
    <xf numFmtId="168" fontId="4" fillId="33" borderId="31" xfId="0" applyFont="1" applyFill="1" applyBorder="1" applyAlignment="1">
      <alignment horizontal="center"/>
    </xf>
    <xf numFmtId="168" fontId="18" fillId="0" borderId="0" xfId="0" applyNumberFormat="1" applyFont="1" applyBorder="1" applyAlignment="1" applyProtection="1">
      <alignment horizontal="center"/>
      <protection/>
    </xf>
    <xf numFmtId="168" fontId="0" fillId="0" borderId="0" xfId="0" applyAlignment="1">
      <alignment horizontal="center"/>
    </xf>
    <xf numFmtId="168" fontId="1" fillId="33" borderId="38" xfId="0" applyFont="1" applyFill="1" applyBorder="1" applyAlignment="1">
      <alignment horizontal="left"/>
    </xf>
    <xf numFmtId="168" fontId="1" fillId="0" borderId="0" xfId="0" applyFont="1" applyFill="1" applyBorder="1" applyAlignment="1">
      <alignment horizontal="center"/>
    </xf>
    <xf numFmtId="0" fontId="4" fillId="0" borderId="39" xfId="59" applyFont="1" applyFill="1" applyBorder="1" applyAlignment="1">
      <alignment horizontal="center"/>
      <protection/>
    </xf>
    <xf numFmtId="168" fontId="4" fillId="0" borderId="40" xfId="0" applyFont="1" applyBorder="1" applyAlignment="1">
      <alignment horizontal="center"/>
    </xf>
    <xf numFmtId="168" fontId="24" fillId="0" borderId="41" xfId="0" applyNumberFormat="1" applyFont="1" applyBorder="1" applyAlignment="1" applyProtection="1">
      <alignment horizontal="center"/>
      <protection/>
    </xf>
    <xf numFmtId="168" fontId="1" fillId="33" borderId="42" xfId="0" applyFont="1" applyFill="1" applyBorder="1" applyAlignment="1">
      <alignment horizontal="center"/>
    </xf>
    <xf numFmtId="168" fontId="4" fillId="0" borderId="43" xfId="0" applyNumberFormat="1" applyFont="1" applyBorder="1" applyAlignment="1" applyProtection="1">
      <alignment horizontal="right"/>
      <protection/>
    </xf>
    <xf numFmtId="168" fontId="4" fillId="0" borderId="44" xfId="0" applyFont="1" applyBorder="1" applyAlignment="1">
      <alignment/>
    </xf>
    <xf numFmtId="168" fontId="11" fillId="0" borderId="0" xfId="0" applyNumberFormat="1" applyFont="1" applyAlignment="1" applyProtection="1" quotePrefix="1">
      <alignment horizontal="left"/>
      <protection/>
    </xf>
    <xf numFmtId="168" fontId="23" fillId="0" borderId="45" xfId="0" applyNumberFormat="1" applyFont="1" applyFill="1" applyBorder="1" applyAlignment="1" applyProtection="1">
      <alignment horizontal="center"/>
      <protection/>
    </xf>
    <xf numFmtId="168" fontId="4" fillId="34" borderId="31" xfId="0" applyNumberFormat="1" applyFont="1" applyFill="1" applyBorder="1" applyAlignment="1" applyProtection="1">
      <alignment horizontal="center"/>
      <protection/>
    </xf>
    <xf numFmtId="168" fontId="13" fillId="34" borderId="46" xfId="0" applyNumberFormat="1" applyFont="1" applyFill="1" applyBorder="1" applyAlignment="1" applyProtection="1">
      <alignment horizontal="center"/>
      <protection locked="0"/>
    </xf>
    <xf numFmtId="168" fontId="13" fillId="34" borderId="46" xfId="0" applyNumberFormat="1" applyFont="1" applyFill="1" applyBorder="1" applyAlignment="1" applyProtection="1">
      <alignment horizontal="center"/>
      <protection/>
    </xf>
    <xf numFmtId="168" fontId="13" fillId="34" borderId="46" xfId="0" applyFont="1" applyFill="1" applyBorder="1" applyAlignment="1">
      <alignment horizontal="center"/>
    </xf>
    <xf numFmtId="168" fontId="14" fillId="0" borderId="0" xfId="0" applyFont="1" applyFill="1" applyBorder="1" applyAlignment="1">
      <alignment/>
    </xf>
    <xf numFmtId="168" fontId="4" fillId="0" borderId="47" xfId="0" applyNumberFormat="1" applyFont="1" applyFill="1" applyBorder="1" applyAlignment="1" applyProtection="1">
      <alignment horizontal="center"/>
      <protection/>
    </xf>
    <xf numFmtId="170" fontId="4" fillId="0" borderId="48" xfId="0" applyNumberFormat="1" applyFont="1" applyFill="1" applyBorder="1" applyAlignment="1" applyProtection="1">
      <alignment horizontal="right"/>
      <protection/>
    </xf>
    <xf numFmtId="170" fontId="4" fillId="0" borderId="48" xfId="0" applyNumberFormat="1" applyFont="1" applyBorder="1" applyAlignment="1" applyProtection="1">
      <alignment horizontal="right"/>
      <protection/>
    </xf>
    <xf numFmtId="168" fontId="4" fillId="0" borderId="47" xfId="0" applyNumberFormat="1" applyFont="1" applyBorder="1" applyAlignment="1" applyProtection="1">
      <alignment horizontal="right"/>
      <protection/>
    </xf>
    <xf numFmtId="170" fontId="4" fillId="0" borderId="28" xfId="0" applyNumberFormat="1" applyFont="1" applyBorder="1" applyAlignment="1" applyProtection="1">
      <alignment horizontal="right"/>
      <protection/>
    </xf>
    <xf numFmtId="168" fontId="4" fillId="0" borderId="49" xfId="0" applyNumberFormat="1" applyFont="1" applyBorder="1" applyAlignment="1" applyProtection="1">
      <alignment horizontal="right"/>
      <protection/>
    </xf>
    <xf numFmtId="172" fontId="4" fillId="0" borderId="47" xfId="0" applyNumberFormat="1" applyFont="1" applyBorder="1" applyAlignment="1" applyProtection="1">
      <alignment horizontal="center"/>
      <protection/>
    </xf>
    <xf numFmtId="170" fontId="1" fillId="0" borderId="48" xfId="0" applyNumberFormat="1" applyFont="1" applyBorder="1" applyAlignment="1" applyProtection="1">
      <alignment horizontal="right"/>
      <protection/>
    </xf>
    <xf numFmtId="168" fontId="4" fillId="0" borderId="47" xfId="0" applyNumberFormat="1" applyFont="1" applyBorder="1" applyAlignment="1" applyProtection="1">
      <alignment horizontal="center"/>
      <protection/>
    </xf>
    <xf numFmtId="168" fontId="4" fillId="0" borderId="50" xfId="0" applyNumberFormat="1" applyFont="1" applyBorder="1" applyAlignment="1" applyProtection="1">
      <alignment/>
      <protection/>
    </xf>
    <xf numFmtId="177" fontId="4" fillId="0" borderId="51" xfId="0" applyNumberFormat="1" applyFont="1" applyFill="1" applyBorder="1" applyAlignment="1" applyProtection="1">
      <alignment horizontal="center"/>
      <protection/>
    </xf>
    <xf numFmtId="168" fontId="4" fillId="0" borderId="51" xfId="0" applyNumberFormat="1" applyFont="1" applyFill="1" applyBorder="1" applyAlignment="1" applyProtection="1">
      <alignment/>
      <protection/>
    </xf>
    <xf numFmtId="168" fontId="4" fillId="0" borderId="47" xfId="0" applyNumberFormat="1" applyFont="1" applyFill="1" applyBorder="1" applyAlignment="1" applyProtection="1">
      <alignment horizontal="right"/>
      <protection/>
    </xf>
    <xf numFmtId="170" fontId="4" fillId="0" borderId="28" xfId="0" applyNumberFormat="1" applyFont="1" applyFill="1" applyBorder="1" applyAlignment="1" applyProtection="1">
      <alignment horizontal="right"/>
      <protection/>
    </xf>
    <xf numFmtId="168" fontId="4" fillId="0" borderId="49" xfId="0" applyNumberFormat="1" applyFont="1" applyFill="1" applyBorder="1" applyAlignment="1" applyProtection="1">
      <alignment horizontal="right"/>
      <protection/>
    </xf>
    <xf numFmtId="172" fontId="4" fillId="0" borderId="47" xfId="0" applyNumberFormat="1" applyFont="1" applyFill="1" applyBorder="1" applyAlignment="1" applyProtection="1">
      <alignment horizontal="center"/>
      <protection/>
    </xf>
    <xf numFmtId="170" fontId="1" fillId="0" borderId="48" xfId="0" applyNumberFormat="1" applyFont="1" applyFill="1" applyBorder="1" applyAlignment="1" applyProtection="1">
      <alignment horizontal="right"/>
      <protection/>
    </xf>
    <xf numFmtId="168" fontId="1" fillId="0" borderId="28" xfId="0" applyNumberFormat="1" applyFont="1" applyFill="1" applyBorder="1" applyAlignment="1" applyProtection="1">
      <alignment horizontal="right"/>
      <protection/>
    </xf>
    <xf numFmtId="168" fontId="4" fillId="0" borderId="50" xfId="0" applyNumberFormat="1" applyFont="1" applyFill="1" applyBorder="1" applyAlignment="1" applyProtection="1">
      <alignment/>
      <protection/>
    </xf>
    <xf numFmtId="168" fontId="4" fillId="0" borderId="37" xfId="0" applyNumberFormat="1" applyFont="1" applyFill="1" applyBorder="1" applyAlignment="1" applyProtection="1">
      <alignment/>
      <protection/>
    </xf>
    <xf numFmtId="168" fontId="1" fillId="0" borderId="28" xfId="0" applyNumberFormat="1" applyFont="1" applyBorder="1" applyAlignment="1" applyProtection="1">
      <alignment horizontal="right"/>
      <protection/>
    </xf>
    <xf numFmtId="1" fontId="4" fillId="0" borderId="49" xfId="0" applyNumberFormat="1" applyFont="1" applyFill="1" applyBorder="1" applyAlignment="1" applyProtection="1">
      <alignment horizontal="right"/>
      <protection/>
    </xf>
    <xf numFmtId="1" fontId="4" fillId="0" borderId="49" xfId="0" applyNumberFormat="1" applyFont="1" applyFill="1" applyBorder="1" applyAlignment="1" applyProtection="1">
      <alignment horizontal="center"/>
      <protection/>
    </xf>
    <xf numFmtId="173" fontId="4" fillId="0" borderId="52" xfId="0" applyNumberFormat="1" applyFont="1" applyFill="1" applyBorder="1" applyAlignment="1" applyProtection="1">
      <alignment horizontal="center"/>
      <protection/>
    </xf>
    <xf numFmtId="168" fontId="4" fillId="0" borderId="37" xfId="0" applyNumberFormat="1" applyFont="1" applyFill="1" applyBorder="1" applyAlignment="1" applyProtection="1">
      <alignment/>
      <protection/>
    </xf>
    <xf numFmtId="170" fontId="4" fillId="0" borderId="49" xfId="0" applyNumberFormat="1" applyFont="1" applyFill="1" applyBorder="1" applyAlignment="1" applyProtection="1">
      <alignment horizontal="right"/>
      <protection/>
    </xf>
    <xf numFmtId="1" fontId="4" fillId="0" borderId="49" xfId="0" applyNumberFormat="1" applyFont="1" applyFill="1" applyBorder="1" applyAlignment="1" applyProtection="1">
      <alignment/>
      <protection/>
    </xf>
    <xf numFmtId="1" fontId="4" fillId="0" borderId="28" xfId="0" applyNumberFormat="1" applyFont="1" applyFill="1" applyBorder="1" applyAlignment="1" applyProtection="1">
      <alignment/>
      <protection/>
    </xf>
    <xf numFmtId="170" fontId="4" fillId="0" borderId="53" xfId="0" applyNumberFormat="1" applyFont="1" applyBorder="1" applyAlignment="1" applyProtection="1">
      <alignment/>
      <protection/>
    </xf>
    <xf numFmtId="1" fontId="4" fillId="0" borderId="49" xfId="0" applyNumberFormat="1" applyFont="1" applyBorder="1" applyAlignment="1" applyProtection="1">
      <alignment/>
      <protection/>
    </xf>
    <xf numFmtId="175" fontId="4" fillId="0" borderId="37" xfId="0" applyNumberFormat="1" applyFont="1" applyBorder="1" applyAlignment="1" applyProtection="1">
      <alignment horizontal="center"/>
      <protection/>
    </xf>
    <xf numFmtId="170" fontId="1" fillId="0" borderId="49" xfId="0" applyNumberFormat="1" applyFont="1" applyBorder="1" applyAlignment="1" applyProtection="1">
      <alignment horizontal="right"/>
      <protection/>
    </xf>
    <xf numFmtId="1" fontId="1" fillId="0" borderId="49" xfId="0" applyNumberFormat="1" applyFont="1" applyBorder="1" applyAlignment="1" applyProtection="1">
      <alignment horizontal="center"/>
      <protection/>
    </xf>
    <xf numFmtId="168" fontId="4" fillId="0" borderId="51" xfId="0" applyNumberFormat="1" applyFont="1" applyBorder="1" applyAlignment="1" applyProtection="1">
      <alignment/>
      <protection/>
    </xf>
    <xf numFmtId="168" fontId="0" fillId="35" borderId="0" xfId="0" applyFont="1" applyFill="1" applyBorder="1" applyAlignment="1">
      <alignment horizontal="center"/>
    </xf>
    <xf numFmtId="168" fontId="4" fillId="0" borderId="51" xfId="0" applyNumberFormat="1" applyFont="1" applyFill="1" applyBorder="1" applyAlignment="1" applyProtection="1">
      <alignment horizontal="center"/>
      <protection/>
    </xf>
    <xf numFmtId="168" fontId="4" fillId="0" borderId="51" xfId="0" applyNumberFormat="1" applyFont="1" applyFill="1" applyBorder="1" applyAlignment="1" applyProtection="1">
      <alignment wrapText="1"/>
      <protection/>
    </xf>
    <xf numFmtId="168" fontId="4" fillId="0" borderId="28" xfId="0" applyNumberFormat="1" applyFont="1" applyFill="1" applyBorder="1" applyAlignment="1" applyProtection="1">
      <alignment horizontal="center"/>
      <protection/>
    </xf>
    <xf numFmtId="168" fontId="4" fillId="0" borderId="53" xfId="0" applyNumberFormat="1" applyFont="1" applyFill="1" applyBorder="1" applyAlignment="1" applyProtection="1">
      <alignment horizontal="left"/>
      <protection/>
    </xf>
    <xf numFmtId="168" fontId="4" fillId="0" borderId="49" xfId="0" applyFont="1" applyFill="1" applyBorder="1" applyAlignment="1">
      <alignment/>
    </xf>
    <xf numFmtId="49" fontId="4" fillId="0" borderId="49" xfId="0" applyNumberFormat="1" applyFont="1" applyFill="1" applyBorder="1" applyAlignment="1">
      <alignment horizontal="right"/>
    </xf>
    <xf numFmtId="170" fontId="4" fillId="0" borderId="53" xfId="0" applyNumberFormat="1" applyFont="1" applyFill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 horizontal="center"/>
      <protection/>
    </xf>
    <xf numFmtId="170" fontId="1" fillId="0" borderId="49" xfId="0" applyNumberFormat="1" applyFont="1" applyFill="1" applyBorder="1" applyAlignment="1" applyProtection="1">
      <alignment horizontal="right"/>
      <protection/>
    </xf>
    <xf numFmtId="1" fontId="1" fillId="0" borderId="49" xfId="0" applyNumberFormat="1" applyFont="1" applyFill="1" applyBorder="1" applyAlignment="1" applyProtection="1">
      <alignment horizontal="center"/>
      <protection/>
    </xf>
    <xf numFmtId="168" fontId="0" fillId="0" borderId="0" xfId="0" applyFont="1" applyFill="1" applyBorder="1" applyAlignment="1">
      <alignment horizontal="center"/>
    </xf>
    <xf numFmtId="49" fontId="4" fillId="0" borderId="49" xfId="0" applyNumberFormat="1" applyFont="1" applyFill="1" applyBorder="1" applyAlignment="1" applyProtection="1">
      <alignment horizontal="right"/>
      <protection/>
    </xf>
    <xf numFmtId="1" fontId="4" fillId="0" borderId="28" xfId="0" applyNumberFormat="1" applyFont="1" applyFill="1" applyBorder="1" applyAlignment="1" applyProtection="1">
      <alignment horizontal="center"/>
      <protection/>
    </xf>
    <xf numFmtId="173" fontId="4" fillId="0" borderId="51" xfId="0" applyNumberFormat="1" applyFont="1" applyFill="1" applyBorder="1" applyAlignment="1" applyProtection="1">
      <alignment horizontal="center"/>
      <protection/>
    </xf>
    <xf numFmtId="171" fontId="4" fillId="0" borderId="51" xfId="0" applyNumberFormat="1" applyFont="1" applyFill="1" applyBorder="1" applyAlignment="1" applyProtection="1">
      <alignment horizontal="center"/>
      <protection/>
    </xf>
    <xf numFmtId="168" fontId="4" fillId="0" borderId="51" xfId="0" applyNumberFormat="1" applyFont="1" applyBorder="1" applyAlignment="1" applyProtection="1">
      <alignment horizontal="left"/>
      <protection/>
    </xf>
    <xf numFmtId="168" fontId="0" fillId="0" borderId="0" xfId="0" applyFont="1" applyFill="1" applyBorder="1" applyAlignment="1">
      <alignment/>
    </xf>
    <xf numFmtId="168" fontId="4" fillId="0" borderId="0" xfId="0" applyFont="1" applyFill="1" applyBorder="1" applyAlignment="1">
      <alignment horizontal="center"/>
    </xf>
    <xf numFmtId="170" fontId="4" fillId="0" borderId="53" xfId="0" applyNumberFormat="1" applyFont="1" applyBorder="1" applyAlignment="1" applyProtection="1">
      <alignment horizontal="center"/>
      <protection/>
    </xf>
    <xf numFmtId="168" fontId="1" fillId="0" borderId="37" xfId="0" applyNumberFormat="1" applyFont="1" applyFill="1" applyBorder="1" applyAlignment="1" applyProtection="1">
      <alignment/>
      <protection/>
    </xf>
    <xf numFmtId="168" fontId="1" fillId="0" borderId="37" xfId="0" applyNumberFormat="1" applyFont="1" applyFill="1" applyBorder="1" applyAlignment="1" applyProtection="1">
      <alignment wrapText="1"/>
      <protection/>
    </xf>
    <xf numFmtId="168" fontId="4" fillId="0" borderId="54" xfId="0" applyNumberFormat="1" applyFont="1" applyBorder="1" applyAlignment="1" applyProtection="1">
      <alignment horizontal="center"/>
      <protection/>
    </xf>
    <xf numFmtId="168" fontId="4" fillId="0" borderId="54" xfId="0" applyNumberFormat="1" applyFont="1" applyBorder="1" applyAlignment="1" applyProtection="1" quotePrefix="1">
      <alignment horizontal="center"/>
      <protection/>
    </xf>
    <xf numFmtId="168" fontId="4" fillId="0" borderId="54" xfId="0" applyFont="1" applyBorder="1" applyAlignment="1">
      <alignment horizontal="center"/>
    </xf>
    <xf numFmtId="168" fontId="4" fillId="0" borderId="22" xfId="0" applyNumberFormat="1" applyFont="1" applyBorder="1" applyAlignment="1" applyProtection="1" quotePrefix="1">
      <alignment horizontal="center"/>
      <protection/>
    </xf>
    <xf numFmtId="172" fontId="4" fillId="0" borderId="15" xfId="0" applyNumberFormat="1" applyFont="1" applyBorder="1" applyAlignment="1" applyProtection="1">
      <alignment horizontal="center"/>
      <protection/>
    </xf>
    <xf numFmtId="168" fontId="4" fillId="0" borderId="15" xfId="0" applyNumberFormat="1" applyFont="1" applyBorder="1" applyAlignment="1" applyProtection="1" quotePrefix="1">
      <alignment horizontal="center"/>
      <protection/>
    </xf>
    <xf numFmtId="168" fontId="4" fillId="0" borderId="12" xfId="0" applyNumberFormat="1" applyFont="1" applyBorder="1" applyAlignment="1" applyProtection="1">
      <alignment/>
      <protection/>
    </xf>
    <xf numFmtId="168" fontId="4" fillId="0" borderId="10" xfId="0" applyNumberFormat="1" applyFont="1" applyBorder="1" applyAlignment="1" applyProtection="1">
      <alignment/>
      <protection/>
    </xf>
    <xf numFmtId="168" fontId="4" fillId="0" borderId="14" xfId="0" applyNumberFormat="1" applyFont="1" applyBorder="1" applyAlignment="1" applyProtection="1">
      <alignment horizontal="center"/>
      <protection/>
    </xf>
    <xf numFmtId="168" fontId="4" fillId="0" borderId="10" xfId="0" applyNumberFormat="1" applyFont="1" applyBorder="1" applyAlignment="1" applyProtection="1">
      <alignment horizontal="center"/>
      <protection/>
    </xf>
    <xf numFmtId="171" fontId="4" fillId="0" borderId="13" xfId="0" applyNumberFormat="1" applyFont="1" applyBorder="1" applyAlignment="1">
      <alignment horizontal="center"/>
    </xf>
    <xf numFmtId="0" fontId="13" fillId="34" borderId="23" xfId="0" applyNumberFormat="1" applyFont="1" applyFill="1" applyBorder="1" applyAlignment="1" applyProtection="1">
      <alignment horizontal="center"/>
      <protection locked="0"/>
    </xf>
    <xf numFmtId="174" fontId="13" fillId="34" borderId="45" xfId="0" applyNumberFormat="1" applyFont="1" applyFill="1" applyBorder="1" applyAlignment="1" applyProtection="1">
      <alignment horizontal="center"/>
      <protection locked="0"/>
    </xf>
    <xf numFmtId="170" fontId="13" fillId="34" borderId="45" xfId="0" applyNumberFormat="1" applyFont="1" applyFill="1" applyBorder="1" applyAlignment="1" applyProtection="1">
      <alignment horizontal="right"/>
      <protection locked="0"/>
    </xf>
    <xf numFmtId="168" fontId="13" fillId="34" borderId="55" xfId="0" applyFont="1" applyFill="1" applyBorder="1" applyAlignment="1">
      <alignment/>
    </xf>
    <xf numFmtId="168" fontId="13" fillId="34" borderId="29" xfId="0" applyNumberFormat="1" applyFont="1" applyFill="1" applyBorder="1" applyAlignment="1" applyProtection="1">
      <alignment horizontal="center"/>
      <protection locked="0"/>
    </xf>
    <xf numFmtId="168" fontId="13" fillId="34" borderId="56" xfId="0" applyNumberFormat="1" applyFont="1" applyFill="1" applyBorder="1" applyAlignment="1" applyProtection="1">
      <alignment horizontal="center"/>
      <protection locked="0"/>
    </xf>
    <xf numFmtId="168" fontId="1" fillId="0" borderId="51" xfId="0" applyNumberFormat="1" applyFont="1" applyFill="1" applyBorder="1" applyAlignment="1" applyProtection="1">
      <alignment horizontal="center"/>
      <protection/>
    </xf>
    <xf numFmtId="168" fontId="4" fillId="0" borderId="12" xfId="0" applyNumberFormat="1" applyFont="1" applyBorder="1" applyAlignment="1" applyProtection="1" quotePrefix="1">
      <alignment horizontal="center"/>
      <protection/>
    </xf>
    <xf numFmtId="173" fontId="4" fillId="0" borderId="10" xfId="0" applyNumberFormat="1" applyFont="1" applyBorder="1" applyAlignment="1" applyProtection="1">
      <alignment horizontal="center"/>
      <protection/>
    </xf>
    <xf numFmtId="168" fontId="4" fillId="0" borderId="10" xfId="0" applyNumberFormat="1" applyFont="1" applyBorder="1" applyAlignment="1" applyProtection="1" quotePrefix="1">
      <alignment horizontal="center"/>
      <protection/>
    </xf>
    <xf numFmtId="168" fontId="4" fillId="0" borderId="13" xfId="0" applyNumberFormat="1" applyFont="1" applyBorder="1" applyAlignment="1" applyProtection="1">
      <alignment horizontal="center"/>
      <protection/>
    </xf>
    <xf numFmtId="49" fontId="4" fillId="34" borderId="55" xfId="0" applyNumberFormat="1" applyFont="1" applyFill="1" applyBorder="1" applyAlignment="1" applyProtection="1">
      <alignment horizontal="center"/>
      <protection locked="0"/>
    </xf>
    <xf numFmtId="173" fontId="13" fillId="34" borderId="29" xfId="0" applyNumberFormat="1" applyFont="1" applyFill="1" applyBorder="1" applyAlignment="1" applyProtection="1">
      <alignment horizontal="center"/>
      <protection locked="0"/>
    </xf>
    <xf numFmtId="170" fontId="13" fillId="34" borderId="29" xfId="0" applyNumberFormat="1" applyFont="1" applyFill="1" applyBorder="1" applyAlignment="1" applyProtection="1">
      <alignment horizontal="center"/>
      <protection locked="0"/>
    </xf>
    <xf numFmtId="168" fontId="13" fillId="34" borderId="57" xfId="0" applyNumberFormat="1" applyFont="1" applyFill="1" applyBorder="1" applyAlignment="1" applyProtection="1">
      <alignment horizontal="center"/>
      <protection locked="0"/>
    </xf>
    <xf numFmtId="168" fontId="4" fillId="0" borderId="54" xfId="0" applyNumberFormat="1" applyFont="1" applyBorder="1" applyAlignment="1" applyProtection="1" quotePrefix="1">
      <alignment horizontal="left"/>
      <protection/>
    </xf>
    <xf numFmtId="168" fontId="4" fillId="0" borderId="12" xfId="0" applyFont="1" applyBorder="1" applyAlignment="1">
      <alignment horizontal="center"/>
    </xf>
    <xf numFmtId="168" fontId="4" fillId="0" borderId="13" xfId="0" applyFont="1" applyBorder="1" applyAlignment="1">
      <alignment horizontal="center"/>
    </xf>
    <xf numFmtId="168" fontId="13" fillId="34" borderId="46" xfId="0" applyNumberFormat="1" applyFont="1" applyFill="1" applyBorder="1" applyAlignment="1" applyProtection="1">
      <alignment horizontal="left"/>
      <protection locked="0"/>
    </xf>
    <xf numFmtId="168" fontId="13" fillId="34" borderId="55" xfId="0" applyFont="1" applyFill="1" applyBorder="1" applyAlignment="1">
      <alignment horizontal="right"/>
    </xf>
    <xf numFmtId="168" fontId="1" fillId="0" borderId="28" xfId="0" applyNumberFormat="1" applyFont="1" applyFill="1" applyBorder="1" applyAlignment="1" applyProtection="1">
      <alignment horizontal="center"/>
      <protection/>
    </xf>
    <xf numFmtId="168" fontId="4" fillId="0" borderId="53" xfId="0" applyNumberFormat="1" applyFont="1" applyFill="1" applyBorder="1" applyAlignment="1" applyProtection="1" quotePrefix="1">
      <alignment horizontal="left"/>
      <protection/>
    </xf>
    <xf numFmtId="168" fontId="1" fillId="0" borderId="37" xfId="0" applyNumberFormat="1" applyFont="1" applyFill="1" applyBorder="1" applyAlignment="1" applyProtection="1">
      <alignment horizontal="right"/>
      <protection/>
    </xf>
    <xf numFmtId="168" fontId="1" fillId="0" borderId="28" xfId="0" applyNumberFormat="1" applyFont="1" applyFill="1" applyBorder="1" applyAlignment="1" applyProtection="1">
      <alignment/>
      <protection/>
    </xf>
    <xf numFmtId="175" fontId="4" fillId="0" borderId="0" xfId="0" applyNumberFormat="1" applyFont="1" applyFill="1" applyBorder="1" applyAlignment="1" applyProtection="1">
      <alignment horizontal="center"/>
      <protection/>
    </xf>
    <xf numFmtId="171" fontId="13" fillId="34" borderId="29" xfId="0" applyNumberFormat="1" applyFont="1" applyFill="1" applyBorder="1" applyAlignment="1">
      <alignment horizontal="center"/>
    </xf>
    <xf numFmtId="168" fontId="1" fillId="34" borderId="29" xfId="0" applyNumberFormat="1" applyFont="1" applyFill="1" applyBorder="1" applyAlignment="1" applyProtection="1">
      <alignment horizontal="center"/>
      <protection locked="0"/>
    </xf>
    <xf numFmtId="171" fontId="13" fillId="34" borderId="29" xfId="0" applyNumberFormat="1" applyFont="1" applyFill="1" applyBorder="1" applyAlignment="1" applyProtection="1">
      <alignment horizontal="center"/>
      <protection locked="0"/>
    </xf>
    <xf numFmtId="171" fontId="13" fillId="34" borderId="57" xfId="0" applyNumberFormat="1" applyFont="1" applyFill="1" applyBorder="1" applyAlignment="1" applyProtection="1">
      <alignment horizontal="center"/>
      <protection locked="0"/>
    </xf>
    <xf numFmtId="171" fontId="13" fillId="34" borderId="46" xfId="0" applyNumberFormat="1" applyFont="1" applyFill="1" applyBorder="1" applyAlignment="1" applyProtection="1">
      <alignment horizontal="center"/>
      <protection locked="0"/>
    </xf>
    <xf numFmtId="49" fontId="1" fillId="34" borderId="49" xfId="59" applyNumberFormat="1" applyFont="1" applyFill="1" applyBorder="1" applyAlignment="1">
      <alignment horizontal="left"/>
      <protection/>
    </xf>
    <xf numFmtId="168" fontId="0" fillId="36" borderId="0" xfId="0" applyFill="1" applyAlignment="1">
      <alignment/>
    </xf>
    <xf numFmtId="168" fontId="0" fillId="0" borderId="0" xfId="0" applyFill="1" applyAlignment="1">
      <alignment/>
    </xf>
    <xf numFmtId="168" fontId="4" fillId="0" borderId="48" xfId="0" applyNumberFormat="1" applyFont="1" applyFill="1" applyBorder="1" applyAlignment="1" applyProtection="1">
      <alignment horizontal="left"/>
      <protection/>
    </xf>
    <xf numFmtId="168" fontId="4" fillId="0" borderId="28" xfId="0" applyNumberFormat="1" applyFont="1" applyFill="1" applyBorder="1" applyAlignment="1" applyProtection="1">
      <alignment horizontal="left"/>
      <protection/>
    </xf>
    <xf numFmtId="49" fontId="4" fillId="0" borderId="28" xfId="0" applyNumberFormat="1" applyFont="1" applyFill="1" applyBorder="1" applyAlignment="1" applyProtection="1">
      <alignment horizontal="center"/>
      <protection/>
    </xf>
    <xf numFmtId="168" fontId="4" fillId="0" borderId="28" xfId="0" applyNumberFormat="1" applyFont="1" applyFill="1" applyBorder="1" applyAlignment="1" applyProtection="1">
      <alignment horizontal="right"/>
      <protection/>
    </xf>
    <xf numFmtId="173" fontId="4" fillId="0" borderId="48" xfId="0" applyNumberFormat="1" applyFont="1" applyFill="1" applyBorder="1" applyAlignment="1" applyProtection="1">
      <alignment horizontal="center"/>
      <protection/>
    </xf>
    <xf numFmtId="170" fontId="4" fillId="0" borderId="49" xfId="0" applyNumberFormat="1" applyFont="1" applyFill="1" applyBorder="1" applyAlignment="1" applyProtection="1">
      <alignment horizontal="center"/>
      <protection/>
    </xf>
    <xf numFmtId="168" fontId="4" fillId="0" borderId="47" xfId="0" applyNumberFormat="1" applyFont="1" applyFill="1" applyBorder="1" applyAlignment="1" applyProtection="1">
      <alignment/>
      <protection/>
    </xf>
    <xf numFmtId="168" fontId="4" fillId="0" borderId="28" xfId="0" applyNumberFormat="1" applyFont="1" applyFill="1" applyBorder="1" applyAlignment="1" applyProtection="1" quotePrefix="1">
      <alignment horizontal="left"/>
      <protection/>
    </xf>
    <xf numFmtId="168" fontId="4" fillId="0" borderId="47" xfId="0" applyFont="1" applyFill="1" applyBorder="1" applyAlignment="1">
      <alignment horizontal="center"/>
    </xf>
    <xf numFmtId="168" fontId="0" fillId="0" borderId="47" xfId="0" applyFont="1" applyFill="1" applyBorder="1" applyAlignment="1">
      <alignment horizontal="center"/>
    </xf>
    <xf numFmtId="168" fontId="4" fillId="0" borderId="49" xfId="0" applyNumberFormat="1" applyFont="1" applyFill="1" applyBorder="1" applyAlignment="1" applyProtection="1">
      <alignment horizontal="left"/>
      <protection/>
    </xf>
    <xf numFmtId="1" fontId="4" fillId="0" borderId="49" xfId="0" applyNumberFormat="1" applyFont="1" applyFill="1" applyBorder="1" applyAlignment="1" applyProtection="1">
      <alignment/>
      <protection/>
    </xf>
    <xf numFmtId="49" fontId="4" fillId="0" borderId="49" xfId="0" applyNumberFormat="1" applyFont="1" applyFill="1" applyBorder="1" applyAlignment="1">
      <alignment/>
    </xf>
    <xf numFmtId="168" fontId="4" fillId="0" borderId="49" xfId="0" applyFont="1" applyFill="1" applyBorder="1" applyAlignment="1">
      <alignment/>
    </xf>
    <xf numFmtId="1" fontId="4" fillId="0" borderId="28" xfId="0" applyNumberFormat="1" applyFont="1" applyBorder="1" applyAlignment="1" applyProtection="1">
      <alignment/>
      <protection/>
    </xf>
    <xf numFmtId="175" fontId="4" fillId="0" borderId="0" xfId="0" applyNumberFormat="1" applyFont="1" applyBorder="1" applyAlignment="1" applyProtection="1">
      <alignment horizontal="center"/>
      <protection/>
    </xf>
    <xf numFmtId="168" fontId="4" fillId="0" borderId="49" xfId="0" applyFont="1" applyFill="1" applyBorder="1" applyAlignment="1">
      <alignment horizontal="right"/>
    </xf>
    <xf numFmtId="170" fontId="4" fillId="0" borderId="52" xfId="0" applyNumberFormat="1" applyFont="1" applyFill="1" applyBorder="1" applyAlignment="1" applyProtection="1">
      <alignment/>
      <protection/>
    </xf>
    <xf numFmtId="168" fontId="12" fillId="0" borderId="0" xfId="0" applyFont="1" applyBorder="1" applyAlignment="1">
      <alignment horizontal="right"/>
    </xf>
    <xf numFmtId="175" fontId="4" fillId="0" borderId="58" xfId="0" applyNumberFormat="1" applyFont="1" applyFill="1" applyBorder="1" applyAlignment="1" applyProtection="1">
      <alignment horizontal="center"/>
      <protection/>
    </xf>
    <xf numFmtId="170" fontId="1" fillId="0" borderId="28" xfId="0" applyNumberFormat="1" applyFont="1" applyFill="1" applyBorder="1" applyAlignment="1" applyProtection="1">
      <alignment horizontal="right"/>
      <protection/>
    </xf>
    <xf numFmtId="1" fontId="1" fillId="0" borderId="28" xfId="0" applyNumberFormat="1" applyFont="1" applyFill="1" applyBorder="1" applyAlignment="1" applyProtection="1">
      <alignment horizontal="center"/>
      <protection/>
    </xf>
    <xf numFmtId="171" fontId="23" fillId="0" borderId="29" xfId="0" applyNumberFormat="1" applyFont="1" applyFill="1" applyBorder="1" applyAlignment="1" applyProtection="1">
      <alignment horizontal="center"/>
      <protection/>
    </xf>
    <xf numFmtId="1" fontId="23" fillId="0" borderId="29" xfId="0" applyNumberFormat="1" applyFont="1" applyFill="1" applyBorder="1" applyAlignment="1" applyProtection="1">
      <alignment horizontal="center"/>
      <protection/>
    </xf>
    <xf numFmtId="168" fontId="23" fillId="0" borderId="29" xfId="0" applyNumberFormat="1" applyFont="1" applyFill="1" applyBorder="1" applyAlignment="1" applyProtection="1">
      <alignment horizontal="center"/>
      <protection/>
    </xf>
    <xf numFmtId="0" fontId="4" fillId="0" borderId="53" xfId="59" applyFont="1" applyFill="1" applyBorder="1" applyAlignment="1">
      <alignment horizontal="center"/>
      <protection/>
    </xf>
    <xf numFmtId="168" fontId="4" fillId="0" borderId="49" xfId="0" applyFont="1" applyBorder="1" applyAlignment="1">
      <alignment horizontal="center"/>
    </xf>
    <xf numFmtId="176" fontId="1" fillId="33" borderId="49" xfId="0" applyNumberFormat="1" applyFont="1" applyFill="1" applyBorder="1" applyAlignment="1">
      <alignment horizontal="center"/>
    </xf>
    <xf numFmtId="176" fontId="0" fillId="0" borderId="37" xfId="0" applyNumberFormat="1" applyFont="1" applyBorder="1" applyAlignment="1">
      <alignment horizontal="center"/>
    </xf>
    <xf numFmtId="49" fontId="1" fillId="0" borderId="0" xfId="59" applyNumberFormat="1" applyFont="1" applyFill="1" applyBorder="1" applyAlignment="1">
      <alignment horizontal="left"/>
      <protection/>
    </xf>
    <xf numFmtId="176" fontId="1" fillId="0" borderId="0" xfId="0" applyNumberFormat="1" applyFont="1" applyFill="1" applyBorder="1" applyAlignment="1">
      <alignment horizontal="center"/>
    </xf>
    <xf numFmtId="176" fontId="1" fillId="33" borderId="59" xfId="0" applyNumberFormat="1" applyFont="1" applyFill="1" applyBorder="1" applyAlignment="1">
      <alignment horizontal="center"/>
    </xf>
    <xf numFmtId="176" fontId="1" fillId="33" borderId="60" xfId="0" applyNumberFormat="1" applyFont="1" applyFill="1" applyBorder="1" applyAlignment="1">
      <alignment horizontal="center"/>
    </xf>
    <xf numFmtId="49" fontId="1" fillId="34" borderId="59" xfId="59" applyNumberFormat="1" applyFont="1" applyFill="1" applyBorder="1" applyAlignment="1">
      <alignment horizontal="left"/>
      <protection/>
    </xf>
    <xf numFmtId="49" fontId="1" fillId="34" borderId="61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1_status-OCC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6">
    <dxf>
      <font>
        <color indexed="12"/>
      </font>
    </dxf>
    <dxf>
      <font>
        <color indexed="21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8"/>
      </font>
    </dxf>
    <dxf>
      <font>
        <color indexed="17"/>
      </font>
    </dxf>
    <dxf>
      <font>
        <color indexed="10"/>
      </font>
    </dxf>
    <dxf>
      <font>
        <strike val="0"/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8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8"/>
      </font>
    </dxf>
    <dxf>
      <font>
        <color indexed="17"/>
      </font>
    </dxf>
    <dxf>
      <font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8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8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8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8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8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8"/>
      </font>
    </dxf>
    <dxf>
      <font>
        <color indexed="17"/>
      </font>
    </dxf>
    <dxf>
      <font>
        <color indexed="10"/>
      </font>
    </dxf>
    <dxf>
      <font>
        <strike val="0"/>
        <color indexed="10"/>
      </font>
    </dxf>
    <dxf>
      <font>
        <strike val="0"/>
        <color rgb="FFFF0000"/>
      </font>
      <border/>
    </dxf>
    <dxf>
      <font>
        <color rgb="FF008000"/>
      </font>
      <border/>
    </dxf>
    <dxf>
      <font>
        <color rgb="FF000080"/>
      </font>
      <border/>
    </dxf>
    <dxf>
      <font>
        <color rgb="FF0000FF"/>
      </font>
      <border/>
    </dxf>
    <dxf>
      <font>
        <color rgb="FF008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V271"/>
  <sheetViews>
    <sheetView showGridLines="0" zoomScale="90" zoomScaleNormal="90" zoomScalePageLayoutView="0" workbookViewId="0" topLeftCell="A20">
      <selection activeCell="R7" sqref="R7"/>
    </sheetView>
  </sheetViews>
  <sheetFormatPr defaultColWidth="9.00390625" defaultRowHeight="12.75"/>
  <cols>
    <col min="1" max="1" width="7.375" style="36" customWidth="1"/>
    <col min="2" max="2" width="20.50390625" style="36" customWidth="1"/>
    <col min="3" max="3" width="16.75390625" style="36" customWidth="1"/>
    <col min="4" max="4" width="13.50390625" style="37" customWidth="1"/>
    <col min="5" max="5" width="7.00390625" style="37" customWidth="1"/>
    <col min="6" max="6" width="5.125" style="38" customWidth="1"/>
    <col min="7" max="7" width="6.00390625" style="37" customWidth="1"/>
    <col min="8" max="8" width="4.25390625" style="38" customWidth="1"/>
    <col min="9" max="9" width="8.125" style="46" customWidth="1"/>
    <col min="10" max="10" width="9.75390625" style="37" customWidth="1"/>
    <col min="11" max="11" width="6.50390625" style="39" customWidth="1"/>
    <col min="12" max="12" width="7.00390625" style="37" customWidth="1"/>
    <col min="13" max="13" width="4.125" style="40" customWidth="1"/>
    <col min="14" max="15" width="8.25390625" style="40" customWidth="1"/>
    <col min="16" max="16" width="3.75390625" style="40" customWidth="1"/>
    <col min="17" max="17" width="8.75390625" style="79" customWidth="1"/>
    <col min="18" max="18" width="8.125" style="37" customWidth="1"/>
    <col min="19" max="19" width="4.375" style="40" customWidth="1"/>
    <col min="20" max="20" width="5.75390625" style="38" customWidth="1"/>
    <col min="21" max="21" width="24.375" style="40" customWidth="1"/>
    <col min="22" max="22" width="2.50390625" style="0" hidden="1" customWidth="1"/>
    <col min="23" max="23" width="7.125" style="170" customWidth="1"/>
    <col min="24" max="24" width="6.125" style="170" customWidth="1"/>
    <col min="25" max="25" width="11.375" style="0" customWidth="1"/>
  </cols>
  <sheetData>
    <row r="1" spans="1:44" s="4" customFormat="1" ht="12.75">
      <c r="A1" s="242" t="s">
        <v>149</v>
      </c>
      <c r="B1" s="242" t="s">
        <v>142</v>
      </c>
      <c r="C1" s="268" t="s">
        <v>40</v>
      </c>
      <c r="D1" s="243" t="s">
        <v>41</v>
      </c>
      <c r="E1" s="269" t="s">
        <v>25</v>
      </c>
      <c r="F1" s="270" t="s">
        <v>110</v>
      </c>
      <c r="G1" s="41"/>
      <c r="H1" s="260" t="s">
        <v>69</v>
      </c>
      <c r="I1" s="261" t="s">
        <v>3</v>
      </c>
      <c r="J1" s="262" t="s">
        <v>43</v>
      </c>
      <c r="K1" s="251" t="s">
        <v>181</v>
      </c>
      <c r="L1" s="263" t="s">
        <v>144</v>
      </c>
      <c r="M1" s="251" t="s">
        <v>132</v>
      </c>
      <c r="N1" s="251" t="s">
        <v>99</v>
      </c>
      <c r="O1" s="263" t="s">
        <v>143</v>
      </c>
      <c r="P1" s="1"/>
      <c r="Q1" s="49"/>
      <c r="R1" s="3"/>
      <c r="S1" s="1"/>
      <c r="T1" s="1"/>
      <c r="U1" s="1"/>
      <c r="V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</row>
    <row r="2" spans="1:44" s="7" customFormat="1" ht="15" customHeight="1" thickBot="1">
      <c r="A2" s="271" t="s">
        <v>188</v>
      </c>
      <c r="B2" s="183" t="s">
        <v>129</v>
      </c>
      <c r="C2" s="183">
        <v>1980</v>
      </c>
      <c r="D2" s="183">
        <v>2930</v>
      </c>
      <c r="E2" s="272" t="s">
        <v>24</v>
      </c>
      <c r="F2" s="267">
        <v>45</v>
      </c>
      <c r="G2" s="42"/>
      <c r="H2" s="264" t="s">
        <v>163</v>
      </c>
      <c r="I2" s="265">
        <v>45239</v>
      </c>
      <c r="J2" s="266">
        <v>9802.9</v>
      </c>
      <c r="K2" s="278">
        <v>127.9</v>
      </c>
      <c r="L2" s="267"/>
      <c r="M2" s="279"/>
      <c r="N2" s="280">
        <v>6192.1</v>
      </c>
      <c r="O2" s="267">
        <v>8241</v>
      </c>
      <c r="P2" s="5"/>
      <c r="Q2" s="51"/>
      <c r="R2" s="111"/>
      <c r="S2" s="311" t="s">
        <v>95</v>
      </c>
      <c r="T2" s="312"/>
      <c r="U2" s="283" t="s">
        <v>258</v>
      </c>
      <c r="V2" s="99"/>
      <c r="W2" s="167"/>
      <c r="X2" s="313">
        <v>45239</v>
      </c>
      <c r="Y2" s="314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</row>
    <row r="3" spans="1:44" s="15" customFormat="1" ht="12.75">
      <c r="A3" s="8"/>
      <c r="B3" s="9"/>
      <c r="C3" s="9"/>
      <c r="D3" s="10"/>
      <c r="E3" s="43"/>
      <c r="F3" s="50"/>
      <c r="G3" s="43"/>
      <c r="H3" s="106"/>
      <c r="I3" s="138"/>
      <c r="J3" s="139"/>
      <c r="K3" s="140"/>
      <c r="L3" s="106"/>
      <c r="M3" s="106"/>
      <c r="N3" s="106"/>
      <c r="O3" s="106"/>
      <c r="P3" s="13"/>
      <c r="Q3" s="53"/>
      <c r="R3" s="93"/>
      <c r="S3" s="107"/>
      <c r="T3" s="108"/>
      <c r="U3" s="109" t="s">
        <v>155</v>
      </c>
      <c r="V3" s="100"/>
      <c r="W3" s="129"/>
      <c r="X3" s="110" t="s">
        <v>130</v>
      </c>
      <c r="Y3" s="128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</row>
    <row r="4" spans="1:44" s="23" customFormat="1" ht="16.5" thickBot="1">
      <c r="A4" s="16" t="s">
        <v>70</v>
      </c>
      <c r="B4" s="17"/>
      <c r="C4" s="17"/>
      <c r="D4" s="18"/>
      <c r="E4" s="18"/>
      <c r="F4" s="19"/>
      <c r="G4" s="18"/>
      <c r="H4" s="19"/>
      <c r="I4" s="45"/>
      <c r="J4" s="18"/>
      <c r="K4" s="20"/>
      <c r="L4" s="93"/>
      <c r="M4" s="21"/>
      <c r="N4" s="22"/>
      <c r="O4" s="19"/>
      <c r="P4" s="19"/>
      <c r="Q4" s="54"/>
      <c r="R4" s="117"/>
      <c r="S4" s="124" t="s">
        <v>156</v>
      </c>
      <c r="T4" s="125"/>
      <c r="U4" s="181"/>
      <c r="V4" s="101"/>
      <c r="W4" s="168"/>
      <c r="X4" s="159" t="s">
        <v>115</v>
      </c>
      <c r="Y4" s="171" t="s">
        <v>157</v>
      </c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</row>
    <row r="5" spans="1:44" s="23" customFormat="1" ht="12.75">
      <c r="A5" s="55" t="s">
        <v>45</v>
      </c>
      <c r="B5" s="56"/>
      <c r="C5" s="57" t="s">
        <v>46</v>
      </c>
      <c r="D5" s="58"/>
      <c r="E5" s="58"/>
      <c r="F5" s="59"/>
      <c r="G5" s="58"/>
      <c r="H5" s="59"/>
      <c r="I5" s="60" t="s">
        <v>47</v>
      </c>
      <c r="J5" s="58"/>
      <c r="K5" s="61"/>
      <c r="L5" s="62" t="s">
        <v>48</v>
      </c>
      <c r="M5" s="63"/>
      <c r="N5" s="63"/>
      <c r="O5" s="57" t="s">
        <v>49</v>
      </c>
      <c r="P5" s="63"/>
      <c r="Q5" s="64"/>
      <c r="R5" s="65" t="s">
        <v>50</v>
      </c>
      <c r="S5" s="59"/>
      <c r="T5" s="59"/>
      <c r="U5" s="94" t="s">
        <v>51</v>
      </c>
      <c r="V5" s="160"/>
      <c r="W5" s="169" t="s">
        <v>27</v>
      </c>
      <c r="X5" s="169"/>
      <c r="Y5" s="95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</row>
    <row r="6" spans="1:94" s="23" customFormat="1" ht="12.75" thickBot="1">
      <c r="A6" s="66" t="s">
        <v>52</v>
      </c>
      <c r="B6" s="67" t="s">
        <v>53</v>
      </c>
      <c r="C6" s="68" t="s">
        <v>54</v>
      </c>
      <c r="D6" s="69" t="s">
        <v>55</v>
      </c>
      <c r="E6" s="69" t="s">
        <v>56</v>
      </c>
      <c r="F6" s="69" t="s">
        <v>57</v>
      </c>
      <c r="G6" s="69" t="s">
        <v>58</v>
      </c>
      <c r="H6" s="69" t="s">
        <v>2</v>
      </c>
      <c r="I6" s="70" t="s">
        <v>59</v>
      </c>
      <c r="J6" s="69" t="s">
        <v>60</v>
      </c>
      <c r="K6" s="71" t="s">
        <v>2</v>
      </c>
      <c r="L6" s="158" t="s">
        <v>61</v>
      </c>
      <c r="M6" s="72" t="s">
        <v>2</v>
      </c>
      <c r="N6" s="73" t="s">
        <v>58</v>
      </c>
      <c r="O6" s="74" t="s">
        <v>60</v>
      </c>
      <c r="P6" s="69" t="s">
        <v>2</v>
      </c>
      <c r="Q6" s="75" t="s">
        <v>59</v>
      </c>
      <c r="R6" s="76" t="s">
        <v>60</v>
      </c>
      <c r="S6" s="69" t="s">
        <v>2</v>
      </c>
      <c r="T6" s="69" t="s">
        <v>58</v>
      </c>
      <c r="U6" s="77" t="s">
        <v>62</v>
      </c>
      <c r="V6" s="161" t="s">
        <v>102</v>
      </c>
      <c r="W6" s="69" t="s">
        <v>146</v>
      </c>
      <c r="X6" s="69" t="s">
        <v>59</v>
      </c>
      <c r="Y6" s="130" t="s">
        <v>103</v>
      </c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CP6" s="103"/>
    </row>
    <row r="7" spans="1:94" ht="24.75" customHeight="1" thickTop="1">
      <c r="A7" s="224">
        <v>8000</v>
      </c>
      <c r="B7" s="296" t="s">
        <v>9</v>
      </c>
      <c r="C7" s="287" t="s">
        <v>242</v>
      </c>
      <c r="D7" s="232" t="s">
        <v>243</v>
      </c>
      <c r="E7" s="208"/>
      <c r="F7" s="207">
        <v>1000</v>
      </c>
      <c r="G7" s="207"/>
      <c r="H7" s="208"/>
      <c r="I7" s="209">
        <v>40672</v>
      </c>
      <c r="J7" s="199">
        <v>8836.8</v>
      </c>
      <c r="K7" s="210"/>
      <c r="L7" s="211">
        <v>0</v>
      </c>
      <c r="M7" s="212"/>
      <c r="N7" s="213"/>
      <c r="O7" s="227">
        <f aca="true" t="shared" si="0" ref="O7:O38">E7+F7+J7-L7</f>
        <v>9836.8</v>
      </c>
      <c r="P7" s="212"/>
      <c r="Q7" s="228"/>
      <c r="R7" s="229">
        <f aca="true" t="shared" si="1" ref="R7:R38">O7-$J$2</f>
        <v>33.899999999999636</v>
      </c>
      <c r="S7" s="213"/>
      <c r="T7" s="230"/>
      <c r="U7" s="197" t="s">
        <v>65</v>
      </c>
      <c r="V7" s="231" t="s">
        <v>136</v>
      </c>
      <c r="W7" s="221"/>
      <c r="X7" s="209"/>
      <c r="Y7" s="22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CP7" s="104"/>
    </row>
    <row r="8" spans="1:44" ht="24.75" customHeight="1">
      <c r="A8" s="274">
        <v>500</v>
      </c>
      <c r="B8" s="296" t="s">
        <v>147</v>
      </c>
      <c r="C8" s="296" t="s">
        <v>63</v>
      </c>
      <c r="D8" s="232" t="s">
        <v>202</v>
      </c>
      <c r="E8" s="297"/>
      <c r="F8" s="207">
        <v>50</v>
      </c>
      <c r="G8" s="207"/>
      <c r="H8" s="208"/>
      <c r="I8" s="209">
        <v>45195</v>
      </c>
      <c r="J8" s="199">
        <v>9796.9</v>
      </c>
      <c r="K8" s="210"/>
      <c r="L8" s="211">
        <v>0</v>
      </c>
      <c r="M8" s="212"/>
      <c r="N8" s="213"/>
      <c r="O8" s="227">
        <f t="shared" si="0"/>
        <v>9846.9</v>
      </c>
      <c r="P8" s="212"/>
      <c r="Q8" s="228"/>
      <c r="R8" s="229">
        <f t="shared" si="1"/>
        <v>44</v>
      </c>
      <c r="S8" s="213"/>
      <c r="T8" s="230"/>
      <c r="U8" s="197" t="s">
        <v>7</v>
      </c>
      <c r="V8" s="237"/>
      <c r="W8" s="259"/>
      <c r="X8" s="209"/>
      <c r="Y8" s="22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</row>
    <row r="9" spans="1:44" ht="24.75" customHeight="1">
      <c r="A9" s="274">
        <v>500</v>
      </c>
      <c r="B9" s="296" t="s">
        <v>153</v>
      </c>
      <c r="C9" s="296" t="s">
        <v>116</v>
      </c>
      <c r="D9" s="232" t="s">
        <v>203</v>
      </c>
      <c r="E9" s="297"/>
      <c r="F9" s="207">
        <v>100</v>
      </c>
      <c r="G9" s="207"/>
      <c r="H9" s="208"/>
      <c r="I9" s="209">
        <v>45195</v>
      </c>
      <c r="J9" s="199">
        <v>9796.9</v>
      </c>
      <c r="K9" s="210"/>
      <c r="L9" s="211">
        <v>0</v>
      </c>
      <c r="M9" s="212"/>
      <c r="N9" s="233"/>
      <c r="O9" s="303">
        <f t="shared" si="0"/>
        <v>9896.9</v>
      </c>
      <c r="P9" s="213"/>
      <c r="Q9" s="305"/>
      <c r="R9" s="306">
        <f t="shared" si="1"/>
        <v>94</v>
      </c>
      <c r="S9" s="213"/>
      <c r="T9" s="307"/>
      <c r="U9" s="197" t="s">
        <v>90</v>
      </c>
      <c r="V9" s="237"/>
      <c r="W9" s="259"/>
      <c r="X9" s="209"/>
      <c r="Y9" s="22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</row>
    <row r="10" spans="1:44" ht="24.75" customHeight="1">
      <c r="A10" s="274">
        <v>500</v>
      </c>
      <c r="B10" s="296" t="s">
        <v>158</v>
      </c>
      <c r="C10" s="296" t="s">
        <v>178</v>
      </c>
      <c r="D10" s="232" t="s">
        <v>259</v>
      </c>
      <c r="E10" s="297"/>
      <c r="F10" s="207">
        <v>100</v>
      </c>
      <c r="G10" s="207"/>
      <c r="H10" s="208"/>
      <c r="I10" s="209">
        <v>45195</v>
      </c>
      <c r="J10" s="199">
        <v>9796.9</v>
      </c>
      <c r="K10" s="210"/>
      <c r="L10" s="211">
        <v>0</v>
      </c>
      <c r="M10" s="212"/>
      <c r="N10" s="233">
        <v>0</v>
      </c>
      <c r="O10" s="227">
        <f t="shared" si="0"/>
        <v>9896.9</v>
      </c>
      <c r="P10" s="212"/>
      <c r="Q10" s="228"/>
      <c r="R10" s="229">
        <f t="shared" si="1"/>
        <v>94</v>
      </c>
      <c r="S10" s="213"/>
      <c r="T10" s="230"/>
      <c r="U10" s="197" t="s">
        <v>187</v>
      </c>
      <c r="V10" s="237"/>
      <c r="W10" s="273"/>
      <c r="X10" s="209"/>
      <c r="Y10" s="22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</row>
    <row r="11" spans="1:44" ht="24.75" customHeight="1">
      <c r="A11" s="274">
        <v>500</v>
      </c>
      <c r="B11" s="296" t="s">
        <v>72</v>
      </c>
      <c r="C11" s="296" t="s">
        <v>63</v>
      </c>
      <c r="D11" s="232" t="s">
        <v>202</v>
      </c>
      <c r="E11" s="297"/>
      <c r="F11" s="207">
        <v>100</v>
      </c>
      <c r="G11" s="207">
        <v>365</v>
      </c>
      <c r="H11" s="208"/>
      <c r="I11" s="209">
        <v>45195</v>
      </c>
      <c r="J11" s="199">
        <v>9796.9</v>
      </c>
      <c r="K11" s="210"/>
      <c r="L11" s="211">
        <v>0</v>
      </c>
      <c r="M11" s="212"/>
      <c r="N11" s="233">
        <v>0</v>
      </c>
      <c r="O11" s="227">
        <f t="shared" si="0"/>
        <v>9896.9</v>
      </c>
      <c r="P11" s="212"/>
      <c r="Q11" s="228">
        <f>I11+G11-N11</f>
        <v>45560</v>
      </c>
      <c r="R11" s="229">
        <f t="shared" si="1"/>
        <v>94</v>
      </c>
      <c r="S11" s="213"/>
      <c r="T11" s="230">
        <f>Q11-$I$2</f>
        <v>321</v>
      </c>
      <c r="U11" s="197" t="s">
        <v>15</v>
      </c>
      <c r="V11" s="237"/>
      <c r="W11" s="273"/>
      <c r="X11" s="209"/>
      <c r="Y11" s="22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</row>
    <row r="12" spans="1:44" ht="24.75" customHeight="1">
      <c r="A12" s="224">
        <v>6420</v>
      </c>
      <c r="B12" s="225" t="s">
        <v>131</v>
      </c>
      <c r="C12" s="225" t="s">
        <v>177</v>
      </c>
      <c r="D12" s="232" t="s">
        <v>239</v>
      </c>
      <c r="E12" s="207"/>
      <c r="F12" s="207">
        <v>2500</v>
      </c>
      <c r="G12" s="207"/>
      <c r="H12" s="208"/>
      <c r="I12" s="209">
        <v>38573</v>
      </c>
      <c r="J12" s="199">
        <v>7438.4</v>
      </c>
      <c r="K12" s="210"/>
      <c r="L12" s="211">
        <v>0</v>
      </c>
      <c r="M12" s="212"/>
      <c r="N12" s="213"/>
      <c r="O12" s="214">
        <f t="shared" si="0"/>
        <v>9938.4</v>
      </c>
      <c r="P12" s="215"/>
      <c r="Q12" s="216"/>
      <c r="R12" s="217">
        <f t="shared" si="1"/>
        <v>135.5</v>
      </c>
      <c r="S12" s="300"/>
      <c r="T12" s="218"/>
      <c r="U12" s="219" t="s">
        <v>65</v>
      </c>
      <c r="V12" s="220" t="s">
        <v>136</v>
      </c>
      <c r="W12" s="223"/>
      <c r="X12" s="209"/>
      <c r="Y12" s="222"/>
      <c r="Z12" s="185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</row>
    <row r="13" spans="1:44" ht="24.75" customHeight="1">
      <c r="A13" s="224">
        <v>6420</v>
      </c>
      <c r="B13" s="225" t="s">
        <v>37</v>
      </c>
      <c r="C13" s="225" t="s">
        <v>240</v>
      </c>
      <c r="D13" s="232" t="s">
        <v>241</v>
      </c>
      <c r="E13" s="207">
        <v>5000</v>
      </c>
      <c r="F13" s="207"/>
      <c r="G13" s="207"/>
      <c r="H13" s="208"/>
      <c r="I13" s="209">
        <v>35077</v>
      </c>
      <c r="J13" s="199">
        <v>4942.5</v>
      </c>
      <c r="K13" s="210"/>
      <c r="L13" s="211">
        <v>0</v>
      </c>
      <c r="M13" s="212"/>
      <c r="N13" s="213"/>
      <c r="O13" s="214">
        <f t="shared" si="0"/>
        <v>9942.5</v>
      </c>
      <c r="P13" s="215"/>
      <c r="Q13" s="301"/>
      <c r="R13" s="217">
        <f t="shared" si="1"/>
        <v>139.60000000000036</v>
      </c>
      <c r="S13" s="300"/>
      <c r="T13" s="218"/>
      <c r="U13" s="219" t="s">
        <v>111</v>
      </c>
      <c r="V13" s="220" t="s">
        <v>136</v>
      </c>
      <c r="W13" s="223"/>
      <c r="X13" s="209"/>
      <c r="Y13" s="222"/>
      <c r="Z13" s="185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</row>
    <row r="14" spans="1:44" ht="24.75" customHeight="1">
      <c r="A14" s="224">
        <v>6310</v>
      </c>
      <c r="B14" s="225" t="s">
        <v>67</v>
      </c>
      <c r="C14" s="225" t="s">
        <v>198</v>
      </c>
      <c r="D14" s="232" t="s">
        <v>199</v>
      </c>
      <c r="E14" s="297"/>
      <c r="F14" s="207">
        <v>200</v>
      </c>
      <c r="G14" s="207"/>
      <c r="H14" s="208"/>
      <c r="I14" s="209">
        <v>45195</v>
      </c>
      <c r="J14" s="199">
        <v>9796.9</v>
      </c>
      <c r="K14" s="210"/>
      <c r="L14" s="211">
        <v>0</v>
      </c>
      <c r="M14" s="212"/>
      <c r="N14" s="233">
        <v>0</v>
      </c>
      <c r="O14" s="227">
        <f t="shared" si="0"/>
        <v>9996.9</v>
      </c>
      <c r="P14" s="212"/>
      <c r="Q14" s="304"/>
      <c r="R14" s="229">
        <f t="shared" si="1"/>
        <v>194</v>
      </c>
      <c r="S14" s="213"/>
      <c r="T14" s="230"/>
      <c r="U14" s="197" t="s">
        <v>190</v>
      </c>
      <c r="V14" s="237"/>
      <c r="W14" s="273"/>
      <c r="X14" s="209"/>
      <c r="Y14" s="222"/>
      <c r="Z14" s="185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</row>
    <row r="15" spans="1:44" ht="24.75" customHeight="1">
      <c r="A15" s="224">
        <v>6510</v>
      </c>
      <c r="B15" s="225" t="s">
        <v>128</v>
      </c>
      <c r="C15" s="225" t="s">
        <v>105</v>
      </c>
      <c r="D15" s="232" t="s">
        <v>238</v>
      </c>
      <c r="E15" s="297"/>
      <c r="F15" s="207">
        <v>200</v>
      </c>
      <c r="G15" s="207"/>
      <c r="H15" s="208"/>
      <c r="I15" s="209">
        <v>45195</v>
      </c>
      <c r="J15" s="199">
        <v>9796.9</v>
      </c>
      <c r="K15" s="210"/>
      <c r="L15" s="211">
        <v>0</v>
      </c>
      <c r="M15" s="212"/>
      <c r="N15" s="233">
        <v>0</v>
      </c>
      <c r="O15" s="227">
        <f t="shared" si="0"/>
        <v>9996.9</v>
      </c>
      <c r="P15" s="212"/>
      <c r="Q15" s="277"/>
      <c r="R15" s="229">
        <f t="shared" si="1"/>
        <v>194</v>
      </c>
      <c r="S15" s="213"/>
      <c r="T15" s="230"/>
      <c r="U15" s="197" t="s">
        <v>190</v>
      </c>
      <c r="V15" s="237"/>
      <c r="W15" s="273"/>
      <c r="X15" s="209"/>
      <c r="Y15" s="222"/>
      <c r="Z15" s="185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</row>
    <row r="16" spans="1:256" s="284" customFormat="1" ht="24.75" customHeight="1">
      <c r="A16" s="224" t="s">
        <v>186</v>
      </c>
      <c r="B16" s="296" t="s">
        <v>182</v>
      </c>
      <c r="C16" s="296" t="s">
        <v>160</v>
      </c>
      <c r="D16" s="232" t="s">
        <v>203</v>
      </c>
      <c r="E16" s="208"/>
      <c r="F16" s="207">
        <v>200</v>
      </c>
      <c r="G16" s="207">
        <v>183</v>
      </c>
      <c r="H16" s="208"/>
      <c r="I16" s="209">
        <v>45195</v>
      </c>
      <c r="J16" s="199">
        <v>9796.9</v>
      </c>
      <c r="K16" s="210"/>
      <c r="L16" s="211">
        <v>0</v>
      </c>
      <c r="M16" s="207"/>
      <c r="N16" s="233">
        <v>0</v>
      </c>
      <c r="O16" s="227">
        <f t="shared" si="0"/>
        <v>9996.9</v>
      </c>
      <c r="P16" s="212"/>
      <c r="Q16" s="277">
        <f>I16+G16-N16</f>
        <v>45378</v>
      </c>
      <c r="R16" s="229">
        <f t="shared" si="1"/>
        <v>194</v>
      </c>
      <c r="S16" s="213"/>
      <c r="T16" s="230">
        <f>Q16-$I$2</f>
        <v>139</v>
      </c>
      <c r="U16" s="197" t="s">
        <v>183</v>
      </c>
      <c r="V16" s="231" t="s">
        <v>136</v>
      </c>
      <c r="W16" s="273"/>
      <c r="X16" s="209"/>
      <c r="Y16" s="222"/>
      <c r="Z16" s="185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285"/>
      <c r="EC16" s="285"/>
      <c r="ED16" s="285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85"/>
      <c r="FC16" s="285"/>
      <c r="FD16" s="285"/>
      <c r="FE16" s="285"/>
      <c r="FF16" s="285"/>
      <c r="FG16" s="285"/>
      <c r="FH16" s="285"/>
      <c r="FI16" s="285"/>
      <c r="FJ16" s="285"/>
      <c r="FK16" s="285"/>
      <c r="FL16" s="285"/>
      <c r="FM16" s="285"/>
      <c r="FN16" s="285"/>
      <c r="FO16" s="285"/>
      <c r="FP16" s="285"/>
      <c r="FQ16" s="285"/>
      <c r="FR16" s="285"/>
      <c r="FS16" s="285"/>
      <c r="FT16" s="285"/>
      <c r="FU16" s="285"/>
      <c r="FV16" s="285"/>
      <c r="FW16" s="285"/>
      <c r="FX16" s="285"/>
      <c r="FY16" s="285"/>
      <c r="FZ16" s="285"/>
      <c r="GA16" s="285"/>
      <c r="GB16" s="285"/>
      <c r="GC16" s="285"/>
      <c r="GD16" s="285"/>
      <c r="GE16" s="285"/>
      <c r="GF16" s="285"/>
      <c r="GG16" s="285"/>
      <c r="GH16" s="285"/>
      <c r="GI16" s="285"/>
      <c r="GJ16" s="285"/>
      <c r="GK16" s="285"/>
      <c r="GL16" s="285"/>
      <c r="GM16" s="285"/>
      <c r="GN16" s="285"/>
      <c r="GO16" s="285"/>
      <c r="GP16" s="285"/>
      <c r="GQ16" s="285"/>
      <c r="GR16" s="285"/>
      <c r="GS16" s="285"/>
      <c r="GT16" s="285"/>
      <c r="GU16" s="285"/>
      <c r="GV16" s="285"/>
      <c r="GW16" s="285"/>
      <c r="GX16" s="285"/>
      <c r="GY16" s="285"/>
      <c r="GZ16" s="285"/>
      <c r="HA16" s="285"/>
      <c r="HB16" s="285"/>
      <c r="HC16" s="285"/>
      <c r="HD16" s="285"/>
      <c r="HE16" s="285"/>
      <c r="HF16" s="285"/>
      <c r="HG16" s="285"/>
      <c r="HH16" s="285"/>
      <c r="HI16" s="285"/>
      <c r="HJ16" s="285"/>
      <c r="HK16" s="285"/>
      <c r="HL16" s="285"/>
      <c r="HM16" s="285"/>
      <c r="HN16" s="285"/>
      <c r="HO16" s="285"/>
      <c r="HP16" s="285"/>
      <c r="HQ16" s="285"/>
      <c r="HR16" s="285"/>
      <c r="HS16" s="285"/>
      <c r="HT16" s="285"/>
      <c r="HU16" s="285"/>
      <c r="HV16" s="285"/>
      <c r="HW16" s="285"/>
      <c r="HX16" s="285"/>
      <c r="HY16" s="285"/>
      <c r="HZ16" s="285"/>
      <c r="IA16" s="285"/>
      <c r="IB16" s="285"/>
      <c r="IC16" s="285"/>
      <c r="ID16" s="285"/>
      <c r="IE16" s="285"/>
      <c r="IF16" s="285"/>
      <c r="IG16" s="285"/>
      <c r="IH16" s="285"/>
      <c r="II16" s="285"/>
      <c r="IJ16" s="285"/>
      <c r="IK16" s="285"/>
      <c r="IL16" s="285"/>
      <c r="IM16" s="285"/>
      <c r="IN16" s="285"/>
      <c r="IO16" s="285"/>
      <c r="IP16" s="285"/>
      <c r="IQ16" s="285"/>
      <c r="IR16" s="285"/>
      <c r="IS16" s="285"/>
      <c r="IT16" s="285"/>
      <c r="IU16" s="285"/>
      <c r="IV16" s="285"/>
    </row>
    <row r="17" spans="1:44" ht="24.75" customHeight="1">
      <c r="A17" s="274">
        <v>500</v>
      </c>
      <c r="B17" s="296" t="s">
        <v>64</v>
      </c>
      <c r="C17" s="296" t="s">
        <v>116</v>
      </c>
      <c r="D17" s="232" t="s">
        <v>203</v>
      </c>
      <c r="E17" s="297"/>
      <c r="F17" s="207">
        <v>300</v>
      </c>
      <c r="G17" s="207"/>
      <c r="H17" s="208"/>
      <c r="I17" s="209">
        <v>45195</v>
      </c>
      <c r="J17" s="199">
        <v>9796.9</v>
      </c>
      <c r="K17" s="210"/>
      <c r="L17" s="211">
        <v>0</v>
      </c>
      <c r="M17" s="212"/>
      <c r="N17" s="213"/>
      <c r="O17" s="227">
        <f t="shared" si="0"/>
        <v>10096.9</v>
      </c>
      <c r="P17" s="212"/>
      <c r="Q17" s="277"/>
      <c r="R17" s="229">
        <f t="shared" si="1"/>
        <v>294</v>
      </c>
      <c r="S17" s="213"/>
      <c r="T17" s="230"/>
      <c r="U17" s="197" t="s">
        <v>90</v>
      </c>
      <c r="V17" s="237"/>
      <c r="W17" s="273"/>
      <c r="X17" s="209"/>
      <c r="Y17" s="222"/>
      <c r="Z17" s="185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</row>
    <row r="18" spans="1:44" ht="24.75" customHeight="1">
      <c r="A18" s="274">
        <v>500</v>
      </c>
      <c r="B18" s="296" t="s">
        <v>64</v>
      </c>
      <c r="C18" s="296" t="s">
        <v>63</v>
      </c>
      <c r="D18" s="232" t="s">
        <v>202</v>
      </c>
      <c r="E18" s="297"/>
      <c r="F18" s="207">
        <v>300</v>
      </c>
      <c r="G18" s="207"/>
      <c r="H18" s="208"/>
      <c r="I18" s="209">
        <v>45195</v>
      </c>
      <c r="J18" s="199">
        <v>9796.9</v>
      </c>
      <c r="K18" s="210"/>
      <c r="L18" s="211">
        <v>0</v>
      </c>
      <c r="M18" s="212"/>
      <c r="N18" s="213"/>
      <c r="O18" s="227">
        <f t="shared" si="0"/>
        <v>10096.9</v>
      </c>
      <c r="P18" s="212"/>
      <c r="Q18" s="277"/>
      <c r="R18" s="229">
        <f t="shared" si="1"/>
        <v>294</v>
      </c>
      <c r="S18" s="213"/>
      <c r="T18" s="230"/>
      <c r="U18" s="197" t="s">
        <v>11</v>
      </c>
      <c r="V18" s="237"/>
      <c r="W18" s="273"/>
      <c r="X18" s="209"/>
      <c r="Y18" s="222"/>
      <c r="Z18" s="185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</row>
    <row r="19" spans="1:44" ht="24.75" customHeight="1">
      <c r="A19" s="224">
        <v>2810</v>
      </c>
      <c r="B19" s="225" t="s">
        <v>13</v>
      </c>
      <c r="C19" s="225" t="s">
        <v>126</v>
      </c>
      <c r="D19" s="298"/>
      <c r="E19" s="299"/>
      <c r="F19" s="207">
        <v>300</v>
      </c>
      <c r="G19" s="207"/>
      <c r="H19" s="208"/>
      <c r="I19" s="209">
        <v>45195</v>
      </c>
      <c r="J19" s="199">
        <v>9796.9</v>
      </c>
      <c r="K19" s="210"/>
      <c r="L19" s="211">
        <v>0</v>
      </c>
      <c r="M19" s="212"/>
      <c r="N19" s="213"/>
      <c r="O19" s="227">
        <f t="shared" si="0"/>
        <v>10096.9</v>
      </c>
      <c r="P19" s="212"/>
      <c r="Q19" s="228"/>
      <c r="R19" s="229">
        <f t="shared" si="1"/>
        <v>294</v>
      </c>
      <c r="S19" s="213"/>
      <c r="T19" s="230"/>
      <c r="U19" s="197" t="s">
        <v>11</v>
      </c>
      <c r="V19" s="237"/>
      <c r="W19" s="273"/>
      <c r="X19" s="209"/>
      <c r="Y19" s="222"/>
      <c r="Z19" s="185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</row>
    <row r="20" spans="1:44" ht="24.75" customHeight="1">
      <c r="A20" s="224">
        <v>2420</v>
      </c>
      <c r="B20" s="296" t="s">
        <v>189</v>
      </c>
      <c r="C20" s="296"/>
      <c r="D20" s="232"/>
      <c r="E20" s="208"/>
      <c r="F20" s="207">
        <v>300</v>
      </c>
      <c r="G20" s="207">
        <v>365</v>
      </c>
      <c r="H20" s="208"/>
      <c r="I20" s="209">
        <v>45195</v>
      </c>
      <c r="J20" s="199">
        <v>9796.9</v>
      </c>
      <c r="K20" s="210"/>
      <c r="L20" s="211">
        <v>0</v>
      </c>
      <c r="M20" s="207"/>
      <c r="N20" s="233">
        <v>0</v>
      </c>
      <c r="O20" s="227">
        <f t="shared" si="0"/>
        <v>10096.9</v>
      </c>
      <c r="P20" s="212"/>
      <c r="Q20" s="228">
        <f>I20+G20-N20</f>
        <v>45560</v>
      </c>
      <c r="R20" s="229">
        <f t="shared" si="1"/>
        <v>294</v>
      </c>
      <c r="S20" s="212"/>
      <c r="T20" s="230">
        <f>Q20-$I$2</f>
        <v>321</v>
      </c>
      <c r="U20" s="197" t="s">
        <v>10</v>
      </c>
      <c r="V20" s="231" t="s">
        <v>136</v>
      </c>
      <c r="W20" s="273"/>
      <c r="X20" s="209"/>
      <c r="Y20" s="222"/>
      <c r="Z20" s="185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</row>
    <row r="21" spans="1:44" ht="24.75" customHeight="1">
      <c r="A21" s="224" t="s">
        <v>186</v>
      </c>
      <c r="B21" s="296" t="s">
        <v>184</v>
      </c>
      <c r="C21" s="296"/>
      <c r="D21" s="232"/>
      <c r="E21" s="208"/>
      <c r="F21" s="207">
        <v>300</v>
      </c>
      <c r="G21" s="207">
        <v>365</v>
      </c>
      <c r="H21" s="208"/>
      <c r="I21" s="209">
        <v>45195</v>
      </c>
      <c r="J21" s="199">
        <v>9796.9</v>
      </c>
      <c r="K21" s="210"/>
      <c r="L21" s="211">
        <v>0</v>
      </c>
      <c r="M21" s="207"/>
      <c r="N21" s="233">
        <v>0</v>
      </c>
      <c r="O21" s="227">
        <f t="shared" si="0"/>
        <v>10096.9</v>
      </c>
      <c r="P21" s="212"/>
      <c r="Q21" s="228">
        <f>I21+G21-N21</f>
        <v>45560</v>
      </c>
      <c r="R21" s="229">
        <f t="shared" si="1"/>
        <v>294</v>
      </c>
      <c r="S21" s="212"/>
      <c r="T21" s="230">
        <f>Q21-$I$2</f>
        <v>321</v>
      </c>
      <c r="U21" s="197" t="s">
        <v>185</v>
      </c>
      <c r="V21" s="231" t="s">
        <v>136</v>
      </c>
      <c r="W21" s="273"/>
      <c r="X21" s="209"/>
      <c r="Y21" s="222"/>
      <c r="Z21" s="185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</row>
    <row r="22" spans="1:44" ht="24.75" customHeight="1">
      <c r="A22" s="224">
        <v>6230</v>
      </c>
      <c r="B22" s="225" t="s">
        <v>29</v>
      </c>
      <c r="C22" s="225" t="s">
        <v>83</v>
      </c>
      <c r="D22" s="232" t="s">
        <v>244</v>
      </c>
      <c r="E22" s="207">
        <v>2500</v>
      </c>
      <c r="F22" s="207"/>
      <c r="G22" s="207"/>
      <c r="H22" s="208"/>
      <c r="I22" s="209">
        <v>38760</v>
      </c>
      <c r="J22" s="199">
        <v>7647.9</v>
      </c>
      <c r="K22" s="210"/>
      <c r="L22" s="211">
        <v>0</v>
      </c>
      <c r="M22" s="212"/>
      <c r="N22" s="213"/>
      <c r="O22" s="227">
        <f t="shared" si="0"/>
        <v>10147.9</v>
      </c>
      <c r="P22" s="212"/>
      <c r="Q22" s="228"/>
      <c r="R22" s="229">
        <f t="shared" si="1"/>
        <v>345</v>
      </c>
      <c r="S22" s="212"/>
      <c r="T22" s="230"/>
      <c r="U22" s="197" t="s">
        <v>66</v>
      </c>
      <c r="V22" s="231" t="s">
        <v>136</v>
      </c>
      <c r="W22" s="223"/>
      <c r="X22" s="209"/>
      <c r="Y22" s="222"/>
      <c r="Z22" s="185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</row>
    <row r="23" spans="1:44" ht="24.75" customHeight="1">
      <c r="A23" s="224">
        <v>6230</v>
      </c>
      <c r="B23" s="225" t="s">
        <v>29</v>
      </c>
      <c r="C23" s="225" t="s">
        <v>83</v>
      </c>
      <c r="D23" s="232" t="s">
        <v>245</v>
      </c>
      <c r="E23" s="207">
        <v>2500</v>
      </c>
      <c r="F23" s="207"/>
      <c r="G23" s="207"/>
      <c r="H23" s="208"/>
      <c r="I23" s="209">
        <v>38760</v>
      </c>
      <c r="J23" s="199">
        <v>7647.9</v>
      </c>
      <c r="K23" s="210"/>
      <c r="L23" s="211">
        <v>0</v>
      </c>
      <c r="M23" s="212"/>
      <c r="N23" s="213"/>
      <c r="O23" s="227">
        <f t="shared" si="0"/>
        <v>10147.9</v>
      </c>
      <c r="P23" s="212"/>
      <c r="Q23" s="228"/>
      <c r="R23" s="229">
        <f t="shared" si="1"/>
        <v>345</v>
      </c>
      <c r="S23" s="212"/>
      <c r="T23" s="230"/>
      <c r="U23" s="197" t="s">
        <v>66</v>
      </c>
      <c r="V23" s="231" t="s">
        <v>136</v>
      </c>
      <c r="W23" s="221"/>
      <c r="X23" s="234"/>
      <c r="Y23" s="22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</row>
    <row r="24" spans="1:44" ht="24.75" customHeight="1">
      <c r="A24" s="274">
        <v>500</v>
      </c>
      <c r="B24" s="296" t="s">
        <v>158</v>
      </c>
      <c r="C24" s="296" t="s">
        <v>178</v>
      </c>
      <c r="D24" s="232" t="s">
        <v>259</v>
      </c>
      <c r="E24" s="297"/>
      <c r="F24" s="207">
        <v>6000</v>
      </c>
      <c r="G24" s="207"/>
      <c r="H24" s="208"/>
      <c r="I24" s="209">
        <v>33970</v>
      </c>
      <c r="J24" s="199">
        <v>4208.2</v>
      </c>
      <c r="K24" s="210"/>
      <c r="L24" s="211">
        <v>0</v>
      </c>
      <c r="M24" s="212"/>
      <c r="N24" s="233">
        <v>0</v>
      </c>
      <c r="O24" s="227">
        <f t="shared" si="0"/>
        <v>10208.2</v>
      </c>
      <c r="P24" s="212"/>
      <c r="Q24" s="228"/>
      <c r="R24" s="229">
        <f t="shared" si="1"/>
        <v>405.3000000000011</v>
      </c>
      <c r="S24" s="212"/>
      <c r="T24" s="230"/>
      <c r="U24" s="197" t="s">
        <v>187</v>
      </c>
      <c r="V24" s="237"/>
      <c r="W24" s="259"/>
      <c r="X24" s="234"/>
      <c r="Y24" s="22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</row>
    <row r="25" spans="1:44" ht="24.75" customHeight="1">
      <c r="A25" s="224">
        <v>6210</v>
      </c>
      <c r="B25" s="225" t="s">
        <v>108</v>
      </c>
      <c r="C25" s="225" t="s">
        <v>195</v>
      </c>
      <c r="D25" s="226" t="s">
        <v>196</v>
      </c>
      <c r="E25" s="207">
        <v>5000</v>
      </c>
      <c r="F25" s="207"/>
      <c r="G25" s="207"/>
      <c r="H25" s="208"/>
      <c r="I25" s="209">
        <v>35928</v>
      </c>
      <c r="J25" s="199">
        <v>5283.7</v>
      </c>
      <c r="K25" s="210"/>
      <c r="L25" s="211">
        <v>0</v>
      </c>
      <c r="M25" s="212"/>
      <c r="N25" s="213"/>
      <c r="O25" s="214">
        <f t="shared" si="0"/>
        <v>10283.7</v>
      </c>
      <c r="P25" s="215"/>
      <c r="Q25" s="216"/>
      <c r="R25" s="217">
        <f t="shared" si="1"/>
        <v>480.8000000000011</v>
      </c>
      <c r="S25" s="215"/>
      <c r="T25" s="218"/>
      <c r="U25" s="236" t="s">
        <v>66</v>
      </c>
      <c r="V25" s="220" t="s">
        <v>136</v>
      </c>
      <c r="W25" s="221"/>
      <c r="X25" s="234"/>
      <c r="Y25" s="22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</row>
    <row r="26" spans="1:44" ht="24.75" customHeight="1">
      <c r="A26" s="224">
        <v>6210</v>
      </c>
      <c r="B26" s="225" t="s">
        <v>108</v>
      </c>
      <c r="C26" s="225" t="s">
        <v>195</v>
      </c>
      <c r="D26" s="226" t="s">
        <v>197</v>
      </c>
      <c r="E26" s="207">
        <v>5000</v>
      </c>
      <c r="F26" s="207"/>
      <c r="G26" s="207"/>
      <c r="H26" s="208"/>
      <c r="I26" s="209">
        <v>35928</v>
      </c>
      <c r="J26" s="199">
        <v>5283.7</v>
      </c>
      <c r="K26" s="210"/>
      <c r="L26" s="211">
        <v>0</v>
      </c>
      <c r="M26" s="212"/>
      <c r="N26" s="213"/>
      <c r="O26" s="214">
        <f t="shared" si="0"/>
        <v>10283.7</v>
      </c>
      <c r="P26" s="215"/>
      <c r="Q26" s="216"/>
      <c r="R26" s="217">
        <f t="shared" si="1"/>
        <v>480.8000000000011</v>
      </c>
      <c r="S26" s="215"/>
      <c r="T26" s="218"/>
      <c r="U26" s="236" t="s">
        <v>66</v>
      </c>
      <c r="V26" s="220" t="s">
        <v>136</v>
      </c>
      <c r="W26" s="221"/>
      <c r="X26" s="234"/>
      <c r="Y26" s="22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</row>
    <row r="27" spans="1:44" ht="24.75" customHeight="1">
      <c r="A27" s="224">
        <v>7920</v>
      </c>
      <c r="B27" s="296" t="s">
        <v>125</v>
      </c>
      <c r="C27" s="296" t="s">
        <v>160</v>
      </c>
      <c r="D27" s="232" t="s">
        <v>203</v>
      </c>
      <c r="E27" s="208"/>
      <c r="F27" s="207">
        <v>600</v>
      </c>
      <c r="G27" s="207">
        <v>365</v>
      </c>
      <c r="H27" s="208"/>
      <c r="I27" s="209">
        <v>45195</v>
      </c>
      <c r="J27" s="199">
        <v>9796.9</v>
      </c>
      <c r="K27" s="210"/>
      <c r="L27" s="211">
        <v>0</v>
      </c>
      <c r="M27" s="207"/>
      <c r="N27" s="233">
        <v>0</v>
      </c>
      <c r="O27" s="227">
        <f t="shared" si="0"/>
        <v>10396.9</v>
      </c>
      <c r="P27" s="212"/>
      <c r="Q27" s="228">
        <f>I27+G27-N27</f>
        <v>45560</v>
      </c>
      <c r="R27" s="229">
        <f t="shared" si="1"/>
        <v>594</v>
      </c>
      <c r="S27" s="212"/>
      <c r="T27" s="230">
        <f>Q27-$I$2</f>
        <v>321</v>
      </c>
      <c r="U27" s="197" t="s">
        <v>190</v>
      </c>
      <c r="V27" s="231" t="s">
        <v>136</v>
      </c>
      <c r="W27" s="259"/>
      <c r="X27" s="234"/>
      <c r="Y27" s="22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</row>
    <row r="28" spans="1:44" ht="24.75" customHeight="1">
      <c r="A28" s="224">
        <v>2950</v>
      </c>
      <c r="B28" s="225" t="s">
        <v>175</v>
      </c>
      <c r="C28" s="225" t="s">
        <v>179</v>
      </c>
      <c r="D28" s="232" t="s">
        <v>253</v>
      </c>
      <c r="E28" s="208"/>
      <c r="F28" s="207">
        <v>3600</v>
      </c>
      <c r="G28" s="207"/>
      <c r="H28" s="208"/>
      <c r="I28" s="209">
        <v>37821</v>
      </c>
      <c r="J28" s="199">
        <v>7046.5</v>
      </c>
      <c r="K28" s="210"/>
      <c r="L28" s="211">
        <v>0</v>
      </c>
      <c r="M28" s="212"/>
      <c r="N28" s="213"/>
      <c r="O28" s="214">
        <f t="shared" si="0"/>
        <v>10646.5</v>
      </c>
      <c r="P28" s="215"/>
      <c r="Q28" s="216"/>
      <c r="R28" s="217">
        <f t="shared" si="1"/>
        <v>843.6000000000004</v>
      </c>
      <c r="S28" s="215"/>
      <c r="T28" s="218"/>
      <c r="U28" s="219" t="s">
        <v>65</v>
      </c>
      <c r="V28" s="220" t="s">
        <v>136</v>
      </c>
      <c r="W28" s="259"/>
      <c r="X28" s="234"/>
      <c r="Y28" s="22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</row>
    <row r="29" spans="1:44" ht="24.75" customHeight="1">
      <c r="A29" s="224">
        <v>2940</v>
      </c>
      <c r="B29" s="225" t="s">
        <v>135</v>
      </c>
      <c r="C29" s="225" t="s">
        <v>254</v>
      </c>
      <c r="D29" s="302" t="s">
        <v>255</v>
      </c>
      <c r="E29" s="225"/>
      <c r="F29" s="207">
        <v>3600</v>
      </c>
      <c r="G29" s="207"/>
      <c r="H29" s="208"/>
      <c r="I29" s="209">
        <v>37821</v>
      </c>
      <c r="J29" s="199">
        <v>7046.5</v>
      </c>
      <c r="K29" s="210"/>
      <c r="L29" s="211">
        <v>0</v>
      </c>
      <c r="M29" s="212"/>
      <c r="N29" s="213"/>
      <c r="O29" s="214">
        <f t="shared" si="0"/>
        <v>10646.5</v>
      </c>
      <c r="P29" s="215"/>
      <c r="Q29" s="216"/>
      <c r="R29" s="217">
        <f t="shared" si="1"/>
        <v>843.6000000000004</v>
      </c>
      <c r="S29" s="215"/>
      <c r="T29" s="218"/>
      <c r="U29" s="219" t="s">
        <v>65</v>
      </c>
      <c r="V29" s="220" t="s">
        <v>136</v>
      </c>
      <c r="W29" s="221"/>
      <c r="X29" s="234"/>
      <c r="Y29" s="22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</row>
    <row r="30" spans="1:44" ht="24.75" customHeight="1">
      <c r="A30" s="224">
        <v>2950</v>
      </c>
      <c r="B30" s="225" t="s">
        <v>175</v>
      </c>
      <c r="C30" s="225" t="s">
        <v>179</v>
      </c>
      <c r="D30" s="232" t="s">
        <v>256</v>
      </c>
      <c r="E30" s="208"/>
      <c r="F30" s="207">
        <v>3600</v>
      </c>
      <c r="G30" s="207"/>
      <c r="H30" s="208"/>
      <c r="I30" s="209">
        <v>37821</v>
      </c>
      <c r="J30" s="199">
        <v>7046.5</v>
      </c>
      <c r="K30" s="210"/>
      <c r="L30" s="211">
        <v>0</v>
      </c>
      <c r="M30" s="212"/>
      <c r="N30" s="213"/>
      <c r="O30" s="214">
        <f t="shared" si="0"/>
        <v>10646.5</v>
      </c>
      <c r="P30" s="215"/>
      <c r="Q30" s="216"/>
      <c r="R30" s="217">
        <f t="shared" si="1"/>
        <v>843.6000000000004</v>
      </c>
      <c r="S30" s="215"/>
      <c r="T30" s="218"/>
      <c r="U30" s="219" t="s">
        <v>65</v>
      </c>
      <c r="V30" s="220" t="s">
        <v>136</v>
      </c>
      <c r="W30" s="259"/>
      <c r="X30" s="234"/>
      <c r="Y30" s="22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</row>
    <row r="31" spans="1:44" ht="24.75" customHeight="1">
      <c r="A31" s="224">
        <v>2950</v>
      </c>
      <c r="B31" s="225" t="s">
        <v>175</v>
      </c>
      <c r="C31" s="225" t="s">
        <v>180</v>
      </c>
      <c r="D31" s="232" t="s">
        <v>257</v>
      </c>
      <c r="E31" s="208"/>
      <c r="F31" s="207">
        <v>3600</v>
      </c>
      <c r="G31" s="207"/>
      <c r="H31" s="208"/>
      <c r="I31" s="209">
        <v>37821</v>
      </c>
      <c r="J31" s="199">
        <v>7046.5</v>
      </c>
      <c r="K31" s="210"/>
      <c r="L31" s="211">
        <v>0</v>
      </c>
      <c r="M31" s="212"/>
      <c r="N31" s="213"/>
      <c r="O31" s="214">
        <f t="shared" si="0"/>
        <v>10646.5</v>
      </c>
      <c r="P31" s="215"/>
      <c r="Q31" s="216"/>
      <c r="R31" s="217">
        <f t="shared" si="1"/>
        <v>843.6000000000004</v>
      </c>
      <c r="S31" s="215"/>
      <c r="T31" s="218"/>
      <c r="U31" s="219" t="s">
        <v>65</v>
      </c>
      <c r="V31" s="220" t="s">
        <v>136</v>
      </c>
      <c r="W31" s="259"/>
      <c r="X31" s="234"/>
      <c r="Y31" s="22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</row>
    <row r="32" spans="1:44" ht="24.75" customHeight="1">
      <c r="A32" s="224">
        <v>6350</v>
      </c>
      <c r="B32" s="225" t="s">
        <v>133</v>
      </c>
      <c r="C32" s="225" t="s">
        <v>164</v>
      </c>
      <c r="D32" s="232" t="s">
        <v>260</v>
      </c>
      <c r="E32" s="207"/>
      <c r="F32" s="207">
        <v>1500</v>
      </c>
      <c r="G32" s="207"/>
      <c r="H32" s="208"/>
      <c r="I32" s="209">
        <v>41417</v>
      </c>
      <c r="J32" s="199">
        <v>9171.7</v>
      </c>
      <c r="K32" s="210"/>
      <c r="L32" s="211">
        <v>0</v>
      </c>
      <c r="M32" s="212"/>
      <c r="N32" s="213"/>
      <c r="O32" s="227">
        <f t="shared" si="0"/>
        <v>10671.7</v>
      </c>
      <c r="P32" s="212"/>
      <c r="Q32" s="228"/>
      <c r="R32" s="229">
        <f t="shared" si="1"/>
        <v>868.8000000000011</v>
      </c>
      <c r="S32" s="212"/>
      <c r="T32" s="230"/>
      <c r="U32" s="197" t="s">
        <v>113</v>
      </c>
      <c r="V32" s="231" t="s">
        <v>136</v>
      </c>
      <c r="W32" s="235"/>
      <c r="X32" s="196"/>
      <c r="Y32" s="22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</row>
    <row r="33" spans="1:44" ht="24.75" customHeight="1">
      <c r="A33" s="224">
        <v>6510</v>
      </c>
      <c r="B33" s="225" t="s">
        <v>112</v>
      </c>
      <c r="C33" s="225" t="s">
        <v>105</v>
      </c>
      <c r="D33" s="232" t="s">
        <v>238</v>
      </c>
      <c r="E33" s="207"/>
      <c r="F33" s="207">
        <v>6000</v>
      </c>
      <c r="G33" s="207"/>
      <c r="H33" s="208"/>
      <c r="I33" s="209">
        <v>38367</v>
      </c>
      <c r="J33" s="199">
        <v>4705</v>
      </c>
      <c r="K33" s="210"/>
      <c r="L33" s="211">
        <v>0</v>
      </c>
      <c r="M33" s="212"/>
      <c r="N33" s="213"/>
      <c r="O33" s="214">
        <f t="shared" si="0"/>
        <v>10705</v>
      </c>
      <c r="P33" s="215"/>
      <c r="Q33" s="216"/>
      <c r="R33" s="217">
        <f t="shared" si="1"/>
        <v>902.1000000000004</v>
      </c>
      <c r="S33" s="215"/>
      <c r="T33" s="218"/>
      <c r="U33" s="219" t="s">
        <v>75</v>
      </c>
      <c r="V33" s="220" t="s">
        <v>136</v>
      </c>
      <c r="W33" s="221"/>
      <c r="X33" s="234"/>
      <c r="Y33" s="22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</row>
    <row r="34" spans="1:44" ht="24.75" customHeight="1">
      <c r="A34" s="224">
        <v>6230</v>
      </c>
      <c r="B34" s="225" t="s">
        <v>28</v>
      </c>
      <c r="C34" s="225" t="s">
        <v>166</v>
      </c>
      <c r="D34" s="226" t="s">
        <v>191</v>
      </c>
      <c r="E34" s="207">
        <v>4800</v>
      </c>
      <c r="F34" s="207"/>
      <c r="G34" s="207"/>
      <c r="H34" s="208"/>
      <c r="I34" s="209">
        <v>36996</v>
      </c>
      <c r="J34" s="199">
        <v>6177.9</v>
      </c>
      <c r="K34" s="210"/>
      <c r="L34" s="211">
        <v>0</v>
      </c>
      <c r="M34" s="212"/>
      <c r="N34" s="213"/>
      <c r="O34" s="227">
        <f t="shared" si="0"/>
        <v>10977.9</v>
      </c>
      <c r="P34" s="212"/>
      <c r="Q34" s="228"/>
      <c r="R34" s="229">
        <f t="shared" si="1"/>
        <v>1175</v>
      </c>
      <c r="S34" s="212"/>
      <c r="T34" s="230"/>
      <c r="U34" s="197" t="s">
        <v>66</v>
      </c>
      <c r="V34" s="231" t="s">
        <v>136</v>
      </c>
      <c r="W34" s="221"/>
      <c r="X34" s="234"/>
      <c r="Y34" s="22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</row>
    <row r="35" spans="1:44" ht="24.75" customHeight="1">
      <c r="A35" s="224">
        <v>6230</v>
      </c>
      <c r="B35" s="225" t="s">
        <v>28</v>
      </c>
      <c r="C35" s="225" t="s">
        <v>166</v>
      </c>
      <c r="D35" s="226" t="s">
        <v>192</v>
      </c>
      <c r="E35" s="207">
        <v>4800</v>
      </c>
      <c r="F35" s="207"/>
      <c r="G35" s="207"/>
      <c r="H35" s="208"/>
      <c r="I35" s="209">
        <v>36996</v>
      </c>
      <c r="J35" s="199">
        <v>6177.9</v>
      </c>
      <c r="K35" s="210"/>
      <c r="L35" s="211">
        <v>0</v>
      </c>
      <c r="M35" s="212"/>
      <c r="N35" s="213"/>
      <c r="O35" s="227">
        <f t="shared" si="0"/>
        <v>10977.9</v>
      </c>
      <c r="P35" s="212"/>
      <c r="Q35" s="228"/>
      <c r="R35" s="229">
        <f t="shared" si="1"/>
        <v>1175</v>
      </c>
      <c r="S35" s="212"/>
      <c r="T35" s="230"/>
      <c r="U35" s="197" t="s">
        <v>66</v>
      </c>
      <c r="V35" s="231" t="s">
        <v>136</v>
      </c>
      <c r="W35" s="221"/>
      <c r="X35" s="234"/>
      <c r="Y35" s="22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</row>
    <row r="36" spans="1:44" ht="24.75" customHeight="1">
      <c r="A36" s="224">
        <v>6230</v>
      </c>
      <c r="B36" s="225" t="s">
        <v>33</v>
      </c>
      <c r="C36" s="225" t="s">
        <v>193</v>
      </c>
      <c r="D36" s="226" t="s">
        <v>194</v>
      </c>
      <c r="E36" s="207">
        <v>4800</v>
      </c>
      <c r="F36" s="207"/>
      <c r="G36" s="207"/>
      <c r="H36" s="208"/>
      <c r="I36" s="209">
        <v>36906</v>
      </c>
      <c r="J36" s="199">
        <v>6177.9</v>
      </c>
      <c r="K36" s="210"/>
      <c r="L36" s="211">
        <v>0</v>
      </c>
      <c r="M36" s="212"/>
      <c r="N36" s="213"/>
      <c r="O36" s="214">
        <f t="shared" si="0"/>
        <v>10977.9</v>
      </c>
      <c r="P36" s="215"/>
      <c r="Q36" s="216"/>
      <c r="R36" s="217">
        <f t="shared" si="1"/>
        <v>1175</v>
      </c>
      <c r="S36" s="215"/>
      <c r="T36" s="218"/>
      <c r="U36" s="219" t="s">
        <v>66</v>
      </c>
      <c r="V36" s="220" t="s">
        <v>136</v>
      </c>
      <c r="W36" s="221"/>
      <c r="X36" s="234"/>
      <c r="Y36" s="22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</row>
    <row r="37" spans="1:44" ht="24.75" customHeight="1">
      <c r="A37" s="224">
        <v>6230</v>
      </c>
      <c r="B37" s="225" t="s">
        <v>31</v>
      </c>
      <c r="C37" s="225" t="s">
        <v>204</v>
      </c>
      <c r="D37" s="232" t="s">
        <v>205</v>
      </c>
      <c r="E37" s="207">
        <v>1200</v>
      </c>
      <c r="F37" s="207"/>
      <c r="G37" s="207">
        <v>1095</v>
      </c>
      <c r="H37" s="208"/>
      <c r="I37" s="209">
        <v>45117</v>
      </c>
      <c r="J37" s="199">
        <v>9781.6</v>
      </c>
      <c r="K37" s="210"/>
      <c r="L37" s="211">
        <v>0</v>
      </c>
      <c r="M37" s="212"/>
      <c r="N37" s="233">
        <v>0</v>
      </c>
      <c r="O37" s="227">
        <f t="shared" si="0"/>
        <v>10981.6</v>
      </c>
      <c r="P37" s="212"/>
      <c r="Q37" s="228">
        <f>I37+G37-N37</f>
        <v>46212</v>
      </c>
      <c r="R37" s="229">
        <f t="shared" si="1"/>
        <v>1178.7000000000007</v>
      </c>
      <c r="S37" s="212"/>
      <c r="T37" s="230">
        <f>Q37-$I$2</f>
        <v>973</v>
      </c>
      <c r="U37" s="197" t="s">
        <v>66</v>
      </c>
      <c r="V37" s="231" t="s">
        <v>136</v>
      </c>
      <c r="W37" s="235"/>
      <c r="X37" s="196"/>
      <c r="Y37" s="22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</row>
    <row r="38" spans="1:44" ht="24.75" customHeight="1">
      <c r="A38" s="224">
        <v>6230</v>
      </c>
      <c r="B38" s="225" t="s">
        <v>31</v>
      </c>
      <c r="C38" s="225" t="s">
        <v>204</v>
      </c>
      <c r="D38" s="232" t="s">
        <v>206</v>
      </c>
      <c r="E38" s="207">
        <v>1200</v>
      </c>
      <c r="F38" s="207"/>
      <c r="G38" s="207">
        <v>1095</v>
      </c>
      <c r="H38" s="208"/>
      <c r="I38" s="209">
        <v>45117</v>
      </c>
      <c r="J38" s="199">
        <v>9781.6</v>
      </c>
      <c r="K38" s="210"/>
      <c r="L38" s="211">
        <v>0</v>
      </c>
      <c r="M38" s="212"/>
      <c r="N38" s="233">
        <v>0</v>
      </c>
      <c r="O38" s="227">
        <f t="shared" si="0"/>
        <v>10981.6</v>
      </c>
      <c r="P38" s="212"/>
      <c r="Q38" s="228">
        <f>I38+G38-N38</f>
        <v>46212</v>
      </c>
      <c r="R38" s="229">
        <f t="shared" si="1"/>
        <v>1178.7000000000007</v>
      </c>
      <c r="S38" s="212"/>
      <c r="T38" s="230">
        <f>Q38-$I$2</f>
        <v>973</v>
      </c>
      <c r="U38" s="197" t="s">
        <v>66</v>
      </c>
      <c r="V38" s="231" t="s">
        <v>136</v>
      </c>
      <c r="W38" s="235"/>
      <c r="X38" s="196"/>
      <c r="Y38" s="22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</row>
    <row r="39" spans="1:44" ht="24.75" customHeight="1">
      <c r="A39" s="224">
        <v>6330</v>
      </c>
      <c r="B39" s="225" t="s">
        <v>96</v>
      </c>
      <c r="C39" s="225" t="s">
        <v>200</v>
      </c>
      <c r="D39" s="232" t="s">
        <v>201</v>
      </c>
      <c r="E39" s="207"/>
      <c r="F39" s="207">
        <v>3000</v>
      </c>
      <c r="G39" s="207"/>
      <c r="H39" s="208"/>
      <c r="I39" s="209">
        <v>39052</v>
      </c>
      <c r="J39" s="199">
        <v>7994</v>
      </c>
      <c r="K39" s="210"/>
      <c r="L39" s="211">
        <v>0</v>
      </c>
      <c r="M39" s="212"/>
      <c r="N39" s="213"/>
      <c r="O39" s="227">
        <f aca="true" t="shared" si="2" ref="O39:O60">E39+F39+J39-L39</f>
        <v>10994</v>
      </c>
      <c r="P39" s="212"/>
      <c r="Q39" s="228"/>
      <c r="R39" s="229">
        <f aca="true" t="shared" si="3" ref="R39:R60">O39-$J$2</f>
        <v>1191.1000000000004</v>
      </c>
      <c r="S39" s="212"/>
      <c r="T39" s="230"/>
      <c r="U39" s="197" t="s">
        <v>65</v>
      </c>
      <c r="V39" s="231" t="s">
        <v>136</v>
      </c>
      <c r="W39" s="221"/>
      <c r="X39" s="196"/>
      <c r="Y39" s="22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</row>
    <row r="40" spans="1:44" ht="24.75" customHeight="1">
      <c r="A40" s="224">
        <v>6710</v>
      </c>
      <c r="B40" s="225" t="s">
        <v>91</v>
      </c>
      <c r="C40" s="225" t="s">
        <v>36</v>
      </c>
      <c r="D40" s="226"/>
      <c r="E40" s="207"/>
      <c r="F40" s="207">
        <v>1200</v>
      </c>
      <c r="G40" s="207"/>
      <c r="H40" s="208"/>
      <c r="I40" s="209">
        <v>45195</v>
      </c>
      <c r="J40" s="199">
        <v>9796.9</v>
      </c>
      <c r="K40" s="210"/>
      <c r="L40" s="211">
        <v>0</v>
      </c>
      <c r="M40" s="212"/>
      <c r="N40" s="213"/>
      <c r="O40" s="227">
        <f t="shared" si="2"/>
        <v>10996.9</v>
      </c>
      <c r="P40" s="212"/>
      <c r="Q40" s="228"/>
      <c r="R40" s="229">
        <f t="shared" si="3"/>
        <v>1194</v>
      </c>
      <c r="S40" s="212"/>
      <c r="T40" s="230"/>
      <c r="U40" s="197" t="s">
        <v>12</v>
      </c>
      <c r="V40" s="237"/>
      <c r="W40" s="259"/>
      <c r="X40" s="196"/>
      <c r="Y40" s="22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</row>
    <row r="41" spans="1:44" ht="24.75" customHeight="1">
      <c r="A41" s="274">
        <v>500</v>
      </c>
      <c r="B41" s="296" t="s">
        <v>74</v>
      </c>
      <c r="C41" s="296" t="s">
        <v>89</v>
      </c>
      <c r="D41" s="226"/>
      <c r="E41" s="297"/>
      <c r="F41" s="207">
        <v>1200</v>
      </c>
      <c r="G41" s="207">
        <v>730</v>
      </c>
      <c r="H41" s="208"/>
      <c r="I41" s="209">
        <v>45195</v>
      </c>
      <c r="J41" s="199">
        <v>9796.9</v>
      </c>
      <c r="K41" s="210"/>
      <c r="L41" s="211">
        <v>0</v>
      </c>
      <c r="M41" s="212"/>
      <c r="N41" s="233">
        <v>0</v>
      </c>
      <c r="O41" s="227">
        <f t="shared" si="2"/>
        <v>10996.9</v>
      </c>
      <c r="P41" s="212"/>
      <c r="Q41" s="228">
        <f>I41+G41-N41</f>
        <v>45925</v>
      </c>
      <c r="R41" s="229">
        <f t="shared" si="3"/>
        <v>1194</v>
      </c>
      <c r="S41" s="212"/>
      <c r="T41" s="230">
        <f>Q41-$I$2</f>
        <v>686</v>
      </c>
      <c r="U41" s="197" t="s">
        <v>17</v>
      </c>
      <c r="V41" s="237"/>
      <c r="W41" s="259"/>
      <c r="X41" s="234"/>
      <c r="Y41" s="22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</row>
    <row r="42" spans="1:44" ht="24.75" customHeight="1">
      <c r="A42" s="224">
        <v>6330</v>
      </c>
      <c r="B42" s="225" t="s">
        <v>96</v>
      </c>
      <c r="C42" s="225" t="s">
        <v>200</v>
      </c>
      <c r="D42" s="232" t="s">
        <v>201</v>
      </c>
      <c r="E42" s="207"/>
      <c r="F42" s="207">
        <v>1500</v>
      </c>
      <c r="G42" s="207"/>
      <c r="H42" s="208"/>
      <c r="I42" s="209">
        <v>43617</v>
      </c>
      <c r="J42" s="199">
        <v>9618.6</v>
      </c>
      <c r="K42" s="210"/>
      <c r="L42" s="211">
        <v>0</v>
      </c>
      <c r="M42" s="212"/>
      <c r="N42" s="213"/>
      <c r="O42" s="227">
        <f t="shared" si="2"/>
        <v>11118.6</v>
      </c>
      <c r="P42" s="212"/>
      <c r="Q42" s="228"/>
      <c r="R42" s="229">
        <f t="shared" si="3"/>
        <v>1315.7000000000007</v>
      </c>
      <c r="S42" s="212"/>
      <c r="T42" s="230"/>
      <c r="U42" s="197" t="s">
        <v>113</v>
      </c>
      <c r="V42" s="231" t="s">
        <v>136</v>
      </c>
      <c r="W42" s="223"/>
      <c r="X42" s="196"/>
      <c r="Y42" s="222"/>
      <c r="Z42" s="102"/>
      <c r="AA42" s="185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</row>
    <row r="43" spans="1:44" ht="24.75" customHeight="1">
      <c r="A43" s="224">
        <v>6310</v>
      </c>
      <c r="B43" s="225" t="s">
        <v>67</v>
      </c>
      <c r="C43" s="225" t="s">
        <v>198</v>
      </c>
      <c r="D43" s="232" t="s">
        <v>199</v>
      </c>
      <c r="E43" s="207"/>
      <c r="F43" s="207">
        <v>1500</v>
      </c>
      <c r="G43" s="207"/>
      <c r="H43" s="208"/>
      <c r="I43" s="209">
        <v>43626</v>
      </c>
      <c r="J43" s="199">
        <v>9618.6</v>
      </c>
      <c r="K43" s="210"/>
      <c r="L43" s="211">
        <v>0</v>
      </c>
      <c r="M43" s="212"/>
      <c r="N43" s="212"/>
      <c r="O43" s="214">
        <f t="shared" si="2"/>
        <v>11118.6</v>
      </c>
      <c r="P43" s="215"/>
      <c r="Q43" s="216"/>
      <c r="R43" s="217">
        <f t="shared" si="3"/>
        <v>1315.7000000000007</v>
      </c>
      <c r="S43" s="215"/>
      <c r="T43" s="218"/>
      <c r="U43" s="219" t="s">
        <v>113</v>
      </c>
      <c r="V43" s="220" t="s">
        <v>136</v>
      </c>
      <c r="W43" s="259"/>
      <c r="X43" s="196"/>
      <c r="Y43" s="22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</row>
    <row r="44" spans="1:44" ht="24.75" customHeight="1">
      <c r="A44" s="274">
        <v>500</v>
      </c>
      <c r="B44" s="296" t="s">
        <v>158</v>
      </c>
      <c r="C44" s="296" t="s">
        <v>178</v>
      </c>
      <c r="D44" s="232" t="s">
        <v>259</v>
      </c>
      <c r="E44" s="297"/>
      <c r="F44" s="207">
        <v>1500</v>
      </c>
      <c r="G44" s="207"/>
      <c r="H44" s="208"/>
      <c r="I44" s="209">
        <v>45195</v>
      </c>
      <c r="J44" s="199">
        <v>9796.9</v>
      </c>
      <c r="K44" s="210"/>
      <c r="L44" s="211">
        <v>0</v>
      </c>
      <c r="M44" s="212"/>
      <c r="N44" s="208">
        <v>0</v>
      </c>
      <c r="O44" s="227">
        <f t="shared" si="2"/>
        <v>11296.9</v>
      </c>
      <c r="P44" s="212"/>
      <c r="Q44" s="228">
        <f>I44+G44-N44</f>
        <v>45195</v>
      </c>
      <c r="R44" s="229">
        <f t="shared" si="3"/>
        <v>1494</v>
      </c>
      <c r="S44" s="212"/>
      <c r="T44" s="230"/>
      <c r="U44" s="197" t="s">
        <v>187</v>
      </c>
      <c r="V44" s="237"/>
      <c r="W44" s="259"/>
      <c r="X44" s="234"/>
      <c r="Y44" s="22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</row>
    <row r="45" spans="1:44" ht="24.75" customHeight="1">
      <c r="A45" s="224">
        <v>6230</v>
      </c>
      <c r="B45" s="225" t="s">
        <v>32</v>
      </c>
      <c r="C45" s="225" t="s">
        <v>248</v>
      </c>
      <c r="D45" s="232" t="s">
        <v>249</v>
      </c>
      <c r="E45" s="207">
        <v>2400</v>
      </c>
      <c r="F45" s="207"/>
      <c r="G45" s="207"/>
      <c r="H45" s="208"/>
      <c r="I45" s="209">
        <v>41074</v>
      </c>
      <c r="J45" s="199">
        <v>9050.7</v>
      </c>
      <c r="K45" s="210"/>
      <c r="L45" s="211">
        <v>0</v>
      </c>
      <c r="M45" s="212"/>
      <c r="N45" s="212"/>
      <c r="O45" s="227">
        <f t="shared" si="2"/>
        <v>11450.7</v>
      </c>
      <c r="P45" s="212"/>
      <c r="Q45" s="228"/>
      <c r="R45" s="229">
        <f t="shared" si="3"/>
        <v>1647.800000000001</v>
      </c>
      <c r="S45" s="212"/>
      <c r="T45" s="230"/>
      <c r="U45" s="197" t="s">
        <v>66</v>
      </c>
      <c r="V45" s="231" t="s">
        <v>136</v>
      </c>
      <c r="W45" s="221"/>
      <c r="X45" s="234"/>
      <c r="Y45" s="22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</row>
    <row r="46" spans="1:44" ht="24.75" customHeight="1">
      <c r="A46" s="224">
        <v>6230</v>
      </c>
      <c r="B46" s="225" t="s">
        <v>32</v>
      </c>
      <c r="C46" s="225" t="s">
        <v>248</v>
      </c>
      <c r="D46" s="232" t="s">
        <v>250</v>
      </c>
      <c r="E46" s="207">
        <v>2400</v>
      </c>
      <c r="F46" s="207"/>
      <c r="G46" s="207"/>
      <c r="H46" s="208"/>
      <c r="I46" s="209">
        <v>41074</v>
      </c>
      <c r="J46" s="199">
        <v>9050.7</v>
      </c>
      <c r="K46" s="210"/>
      <c r="L46" s="211">
        <v>0</v>
      </c>
      <c r="M46" s="212"/>
      <c r="N46" s="212"/>
      <c r="O46" s="227">
        <f t="shared" si="2"/>
        <v>11450.7</v>
      </c>
      <c r="P46" s="212"/>
      <c r="Q46" s="228"/>
      <c r="R46" s="229">
        <f t="shared" si="3"/>
        <v>1647.800000000001</v>
      </c>
      <c r="S46" s="212"/>
      <c r="T46" s="230"/>
      <c r="U46" s="197" t="s">
        <v>66</v>
      </c>
      <c r="V46" s="231" t="s">
        <v>136</v>
      </c>
      <c r="W46" s="223"/>
      <c r="X46" s="209"/>
      <c r="Y46" s="22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</row>
    <row r="47" spans="1:44" ht="24.75" customHeight="1">
      <c r="A47" s="224">
        <v>6230</v>
      </c>
      <c r="B47" s="225" t="s">
        <v>30</v>
      </c>
      <c r="C47" s="225" t="s">
        <v>167</v>
      </c>
      <c r="D47" s="232" t="s">
        <v>246</v>
      </c>
      <c r="E47" s="207">
        <v>2500</v>
      </c>
      <c r="F47" s="207"/>
      <c r="G47" s="207"/>
      <c r="H47" s="208"/>
      <c r="I47" s="209">
        <v>41074</v>
      </c>
      <c r="J47" s="199">
        <v>9050.7</v>
      </c>
      <c r="K47" s="210"/>
      <c r="L47" s="211">
        <v>0</v>
      </c>
      <c r="M47" s="212"/>
      <c r="N47" s="208"/>
      <c r="O47" s="227">
        <f t="shared" si="2"/>
        <v>11550.7</v>
      </c>
      <c r="P47" s="215"/>
      <c r="Q47" s="216"/>
      <c r="R47" s="217">
        <f t="shared" si="3"/>
        <v>1747.800000000001</v>
      </c>
      <c r="S47" s="215"/>
      <c r="T47" s="218"/>
      <c r="U47" s="219" t="s">
        <v>66</v>
      </c>
      <c r="V47" s="220" t="s">
        <v>136</v>
      </c>
      <c r="W47" s="221"/>
      <c r="X47" s="234"/>
      <c r="Y47" s="22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</row>
    <row r="48" spans="1:44" ht="24.75" customHeight="1">
      <c r="A48" s="224">
        <v>6230</v>
      </c>
      <c r="B48" s="225" t="s">
        <v>30</v>
      </c>
      <c r="C48" s="225" t="s">
        <v>167</v>
      </c>
      <c r="D48" s="232" t="s">
        <v>247</v>
      </c>
      <c r="E48" s="207">
        <v>2500</v>
      </c>
      <c r="F48" s="207"/>
      <c r="G48" s="207"/>
      <c r="H48" s="208"/>
      <c r="I48" s="209">
        <v>41074</v>
      </c>
      <c r="J48" s="199">
        <v>9050.7</v>
      </c>
      <c r="K48" s="210"/>
      <c r="L48" s="211">
        <v>0</v>
      </c>
      <c r="M48" s="212"/>
      <c r="N48" s="208"/>
      <c r="O48" s="227">
        <f t="shared" si="2"/>
        <v>11550.7</v>
      </c>
      <c r="P48" s="215"/>
      <c r="Q48" s="216"/>
      <c r="R48" s="217">
        <f t="shared" si="3"/>
        <v>1747.800000000001</v>
      </c>
      <c r="S48" s="215"/>
      <c r="T48" s="218"/>
      <c r="U48" s="219" t="s">
        <v>66</v>
      </c>
      <c r="V48" s="220" t="s">
        <v>136</v>
      </c>
      <c r="W48" s="221"/>
      <c r="X48" s="234"/>
      <c r="Y48" s="22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</row>
    <row r="49" spans="1:44" ht="24.75" customHeight="1">
      <c r="A49" s="224">
        <v>6230</v>
      </c>
      <c r="B49" s="225" t="s">
        <v>35</v>
      </c>
      <c r="C49" s="225" t="s">
        <v>262</v>
      </c>
      <c r="D49" s="232" t="s">
        <v>263</v>
      </c>
      <c r="E49" s="207"/>
      <c r="F49" s="207">
        <v>2400</v>
      </c>
      <c r="G49" s="207"/>
      <c r="H49" s="208"/>
      <c r="I49" s="209">
        <v>41452</v>
      </c>
      <c r="J49" s="199">
        <v>9172.4</v>
      </c>
      <c r="K49" s="210"/>
      <c r="L49" s="211">
        <v>0</v>
      </c>
      <c r="M49" s="212"/>
      <c r="N49" s="212"/>
      <c r="O49" s="227">
        <f t="shared" si="2"/>
        <v>11572.4</v>
      </c>
      <c r="P49" s="212"/>
      <c r="Q49" s="228"/>
      <c r="R49" s="229">
        <f t="shared" si="3"/>
        <v>1769.5</v>
      </c>
      <c r="S49" s="212"/>
      <c r="T49" s="230"/>
      <c r="U49" s="197" t="s">
        <v>65</v>
      </c>
      <c r="V49" s="231" t="s">
        <v>136</v>
      </c>
      <c r="W49" s="221"/>
      <c r="X49" s="234"/>
      <c r="Y49" s="22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</row>
    <row r="50" spans="1:44" ht="24.75" customHeight="1">
      <c r="A50" s="224">
        <v>6350</v>
      </c>
      <c r="B50" s="225" t="s">
        <v>14</v>
      </c>
      <c r="C50" s="225" t="s">
        <v>88</v>
      </c>
      <c r="D50" s="232" t="s">
        <v>225</v>
      </c>
      <c r="E50" s="207">
        <v>3000</v>
      </c>
      <c r="F50" s="207"/>
      <c r="G50" s="207"/>
      <c r="H50" s="208"/>
      <c r="I50" s="209">
        <v>41417</v>
      </c>
      <c r="J50" s="199">
        <v>9171.7</v>
      </c>
      <c r="K50" s="210"/>
      <c r="L50" s="211">
        <v>0</v>
      </c>
      <c r="M50" s="212"/>
      <c r="N50" s="212"/>
      <c r="O50" s="227">
        <f t="shared" si="2"/>
        <v>12171.7</v>
      </c>
      <c r="P50" s="212"/>
      <c r="Q50" s="228"/>
      <c r="R50" s="229">
        <f t="shared" si="3"/>
        <v>2368.800000000001</v>
      </c>
      <c r="S50" s="212"/>
      <c r="T50" s="230"/>
      <c r="U50" s="197" t="s">
        <v>66</v>
      </c>
      <c r="V50" s="231" t="s">
        <v>136</v>
      </c>
      <c r="W50" s="221"/>
      <c r="X50" s="234"/>
      <c r="Y50" s="22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</row>
    <row r="51" spans="1:44" ht="24.75" customHeight="1">
      <c r="A51" s="224">
        <v>6350</v>
      </c>
      <c r="B51" s="225" t="s">
        <v>133</v>
      </c>
      <c r="C51" s="225" t="s">
        <v>94</v>
      </c>
      <c r="D51" s="232" t="s">
        <v>260</v>
      </c>
      <c r="E51" s="207"/>
      <c r="F51" s="207">
        <v>3000</v>
      </c>
      <c r="G51" s="207"/>
      <c r="H51" s="208"/>
      <c r="I51" s="209">
        <v>41417</v>
      </c>
      <c r="J51" s="199">
        <v>9171.7</v>
      </c>
      <c r="K51" s="210"/>
      <c r="L51" s="211">
        <v>0</v>
      </c>
      <c r="M51" s="212"/>
      <c r="N51" s="212"/>
      <c r="O51" s="227">
        <f t="shared" si="2"/>
        <v>12171.7</v>
      </c>
      <c r="P51" s="212"/>
      <c r="Q51" s="228"/>
      <c r="R51" s="229">
        <f t="shared" si="3"/>
        <v>2368.800000000001</v>
      </c>
      <c r="S51" s="212"/>
      <c r="T51" s="230"/>
      <c r="U51" s="197" t="s">
        <v>65</v>
      </c>
      <c r="V51" s="231" t="s">
        <v>136</v>
      </c>
      <c r="W51" s="221"/>
      <c r="X51" s="234"/>
      <c r="Y51" s="222"/>
      <c r="Z51" s="185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</row>
    <row r="52" spans="1:44" ht="24.75" customHeight="1">
      <c r="A52" s="224">
        <v>6250</v>
      </c>
      <c r="B52" s="225" t="s">
        <v>86</v>
      </c>
      <c r="C52" s="225" t="s">
        <v>231</v>
      </c>
      <c r="D52" s="232" t="s">
        <v>232</v>
      </c>
      <c r="E52" s="207"/>
      <c r="F52" s="207">
        <v>4800</v>
      </c>
      <c r="G52" s="207"/>
      <c r="H52" s="208"/>
      <c r="I52" s="209">
        <v>38760</v>
      </c>
      <c r="J52" s="199">
        <v>7647.9</v>
      </c>
      <c r="K52" s="210"/>
      <c r="L52" s="211">
        <v>0</v>
      </c>
      <c r="M52" s="212"/>
      <c r="N52" s="212"/>
      <c r="O52" s="214">
        <f t="shared" si="2"/>
        <v>12447.9</v>
      </c>
      <c r="P52" s="215"/>
      <c r="Q52" s="216"/>
      <c r="R52" s="217">
        <f t="shared" si="3"/>
        <v>2645</v>
      </c>
      <c r="S52" s="215"/>
      <c r="T52" s="218"/>
      <c r="U52" s="219" t="s">
        <v>65</v>
      </c>
      <c r="V52" s="220" t="s">
        <v>136</v>
      </c>
      <c r="W52" s="221"/>
      <c r="X52" s="234"/>
      <c r="Y52" s="22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</row>
    <row r="53" spans="1:44" ht="24.75" customHeight="1">
      <c r="A53" s="224">
        <v>6310</v>
      </c>
      <c r="B53" s="225" t="s">
        <v>67</v>
      </c>
      <c r="C53" s="225" t="s">
        <v>198</v>
      </c>
      <c r="D53" s="232" t="s">
        <v>199</v>
      </c>
      <c r="E53" s="207"/>
      <c r="F53" s="207">
        <v>4500</v>
      </c>
      <c r="G53" s="207"/>
      <c r="H53" s="208"/>
      <c r="I53" s="209">
        <v>39052</v>
      </c>
      <c r="J53" s="199">
        <v>7994</v>
      </c>
      <c r="K53" s="210"/>
      <c r="L53" s="211">
        <v>0</v>
      </c>
      <c r="M53" s="212"/>
      <c r="N53" s="212"/>
      <c r="O53" s="227">
        <f t="shared" si="2"/>
        <v>12494</v>
      </c>
      <c r="P53" s="212"/>
      <c r="Q53" s="228"/>
      <c r="R53" s="229">
        <f t="shared" si="3"/>
        <v>2691.1000000000004</v>
      </c>
      <c r="S53" s="212"/>
      <c r="T53" s="230"/>
      <c r="U53" s="197" t="s">
        <v>75</v>
      </c>
      <c r="V53" s="231" t="s">
        <v>136</v>
      </c>
      <c r="W53" s="221"/>
      <c r="X53" s="234"/>
      <c r="Y53" s="22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</row>
    <row r="54" spans="1:44" ht="24.75" customHeight="1">
      <c r="A54" s="224">
        <v>6420</v>
      </c>
      <c r="B54" s="225" t="s">
        <v>73</v>
      </c>
      <c r="C54" s="225" t="s">
        <v>235</v>
      </c>
      <c r="D54" s="226" t="s">
        <v>236</v>
      </c>
      <c r="E54" s="207">
        <v>5000</v>
      </c>
      <c r="F54" s="207"/>
      <c r="G54" s="207"/>
      <c r="H54" s="208"/>
      <c r="I54" s="209">
        <v>38743</v>
      </c>
      <c r="J54" s="199">
        <v>7745.6</v>
      </c>
      <c r="K54" s="210"/>
      <c r="L54" s="211">
        <v>0</v>
      </c>
      <c r="M54" s="212"/>
      <c r="N54" s="213"/>
      <c r="O54" s="227">
        <f t="shared" si="2"/>
        <v>12745.6</v>
      </c>
      <c r="P54" s="212"/>
      <c r="Q54" s="228"/>
      <c r="R54" s="229">
        <f t="shared" si="3"/>
        <v>2942.7000000000007</v>
      </c>
      <c r="S54" s="212"/>
      <c r="T54" s="230"/>
      <c r="U54" s="197" t="s">
        <v>66</v>
      </c>
      <c r="V54" s="231" t="s">
        <v>136</v>
      </c>
      <c r="W54" s="221"/>
      <c r="X54" s="234"/>
      <c r="Y54" s="222"/>
      <c r="Z54" s="185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</row>
    <row r="55" spans="1:44" ht="24.75" customHeight="1">
      <c r="A55" s="224">
        <v>6420</v>
      </c>
      <c r="B55" s="225" t="s">
        <v>73</v>
      </c>
      <c r="C55" s="225" t="s">
        <v>235</v>
      </c>
      <c r="D55" s="226" t="s">
        <v>237</v>
      </c>
      <c r="E55" s="207">
        <v>5000</v>
      </c>
      <c r="F55" s="207"/>
      <c r="G55" s="207"/>
      <c r="H55" s="208"/>
      <c r="I55" s="209">
        <v>38743</v>
      </c>
      <c r="J55" s="199">
        <v>7745.6</v>
      </c>
      <c r="K55" s="210"/>
      <c r="L55" s="211">
        <v>0</v>
      </c>
      <c r="M55" s="212"/>
      <c r="N55" s="213"/>
      <c r="O55" s="227">
        <f t="shared" si="2"/>
        <v>12745.6</v>
      </c>
      <c r="P55" s="212"/>
      <c r="Q55" s="228"/>
      <c r="R55" s="229">
        <f t="shared" si="3"/>
        <v>2942.7000000000007</v>
      </c>
      <c r="S55" s="212"/>
      <c r="T55" s="230"/>
      <c r="U55" s="197" t="s">
        <v>66</v>
      </c>
      <c r="V55" s="231" t="s">
        <v>136</v>
      </c>
      <c r="W55" s="221"/>
      <c r="X55" s="234"/>
      <c r="Y55" s="222"/>
      <c r="Z55" s="185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</row>
    <row r="56" spans="1:44" ht="24.75" customHeight="1">
      <c r="A56" s="224">
        <v>6510</v>
      </c>
      <c r="B56" s="225" t="s">
        <v>112</v>
      </c>
      <c r="C56" s="225" t="s">
        <v>105</v>
      </c>
      <c r="D56" s="232" t="s">
        <v>238</v>
      </c>
      <c r="E56" s="207"/>
      <c r="F56" s="207">
        <v>3000</v>
      </c>
      <c r="G56" s="207"/>
      <c r="H56" s="208"/>
      <c r="I56" s="209">
        <v>45195</v>
      </c>
      <c r="J56" s="199">
        <v>9796.9</v>
      </c>
      <c r="K56" s="210"/>
      <c r="L56" s="211">
        <v>0</v>
      </c>
      <c r="M56" s="212"/>
      <c r="N56" s="213"/>
      <c r="O56" s="227">
        <f t="shared" si="2"/>
        <v>12796.9</v>
      </c>
      <c r="P56" s="212"/>
      <c r="Q56" s="228"/>
      <c r="R56" s="229">
        <f t="shared" si="3"/>
        <v>2994</v>
      </c>
      <c r="S56" s="212"/>
      <c r="T56" s="230"/>
      <c r="U56" s="197" t="s">
        <v>101</v>
      </c>
      <c r="V56" s="231" t="s">
        <v>136</v>
      </c>
      <c r="W56" s="221"/>
      <c r="X56" s="196"/>
      <c r="Y56" s="222"/>
      <c r="Z56" s="185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</row>
    <row r="57" spans="1:44" ht="24.75" customHeight="1">
      <c r="A57" s="224">
        <v>6740</v>
      </c>
      <c r="B57" s="225" t="s">
        <v>134</v>
      </c>
      <c r="C57" s="225" t="s">
        <v>168</v>
      </c>
      <c r="D57" s="226" t="s">
        <v>226</v>
      </c>
      <c r="E57" s="207">
        <v>4800</v>
      </c>
      <c r="F57" s="207"/>
      <c r="G57" s="207"/>
      <c r="H57" s="208"/>
      <c r="I57" s="209">
        <v>41579</v>
      </c>
      <c r="J57" s="199">
        <v>9633.6</v>
      </c>
      <c r="K57" s="210"/>
      <c r="L57" s="211">
        <v>29.2</v>
      </c>
      <c r="M57" s="212"/>
      <c r="N57" s="212"/>
      <c r="O57" s="214">
        <f t="shared" si="2"/>
        <v>14404.4</v>
      </c>
      <c r="P57" s="215"/>
      <c r="Q57" s="216"/>
      <c r="R57" s="217">
        <f t="shared" si="3"/>
        <v>4601.5</v>
      </c>
      <c r="S57" s="215"/>
      <c r="T57" s="218"/>
      <c r="U57" s="236" t="s">
        <v>66</v>
      </c>
      <c r="V57" s="220" t="s">
        <v>136</v>
      </c>
      <c r="W57" s="221"/>
      <c r="X57" s="234"/>
      <c r="Y57" s="22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</row>
    <row r="58" spans="1:44" ht="24.75" customHeight="1">
      <c r="A58" s="224">
        <v>6250</v>
      </c>
      <c r="B58" s="225" t="s">
        <v>172</v>
      </c>
      <c r="C58" s="225" t="s">
        <v>229</v>
      </c>
      <c r="D58" s="226" t="s">
        <v>230</v>
      </c>
      <c r="E58" s="207">
        <v>4800</v>
      </c>
      <c r="F58" s="207"/>
      <c r="G58" s="207"/>
      <c r="H58" s="208"/>
      <c r="I58" s="209">
        <v>43407</v>
      </c>
      <c r="J58" s="199">
        <v>9633.6</v>
      </c>
      <c r="K58" s="210"/>
      <c r="L58" s="211">
        <v>0</v>
      </c>
      <c r="M58" s="212"/>
      <c r="N58" s="213"/>
      <c r="O58" s="214">
        <f t="shared" si="2"/>
        <v>14433.6</v>
      </c>
      <c r="P58" s="215"/>
      <c r="Q58" s="216"/>
      <c r="R58" s="217">
        <f t="shared" si="3"/>
        <v>4630.700000000001</v>
      </c>
      <c r="S58" s="215"/>
      <c r="T58" s="218"/>
      <c r="U58" s="219" t="s">
        <v>66</v>
      </c>
      <c r="V58" s="220" t="s">
        <v>136</v>
      </c>
      <c r="W58" s="221"/>
      <c r="X58" s="234"/>
      <c r="Y58" s="22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</row>
    <row r="59" spans="1:44" ht="24.75" customHeight="1">
      <c r="A59" s="224">
        <v>6250</v>
      </c>
      <c r="B59" s="225" t="s">
        <v>87</v>
      </c>
      <c r="C59" s="225" t="s">
        <v>227</v>
      </c>
      <c r="D59" s="226" t="s">
        <v>228</v>
      </c>
      <c r="E59" s="207">
        <v>4800</v>
      </c>
      <c r="F59" s="207"/>
      <c r="G59" s="207"/>
      <c r="H59" s="208"/>
      <c r="I59" s="209">
        <v>43407</v>
      </c>
      <c r="J59" s="199">
        <v>9633.6</v>
      </c>
      <c r="K59" s="210"/>
      <c r="L59" s="211">
        <v>0</v>
      </c>
      <c r="M59" s="212"/>
      <c r="N59" s="212"/>
      <c r="O59" s="214">
        <f t="shared" si="2"/>
        <v>14433.6</v>
      </c>
      <c r="P59" s="215"/>
      <c r="Q59" s="216"/>
      <c r="R59" s="217">
        <f t="shared" si="3"/>
        <v>4630.700000000001</v>
      </c>
      <c r="S59" s="215"/>
      <c r="T59" s="218"/>
      <c r="U59" s="219" t="s">
        <v>66</v>
      </c>
      <c r="V59" s="220" t="s">
        <v>136</v>
      </c>
      <c r="W59" s="221"/>
      <c r="X59" s="234"/>
      <c r="Y59" s="22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</row>
    <row r="60" spans="1:44" ht="24.75" customHeight="1">
      <c r="A60" s="224">
        <v>6250</v>
      </c>
      <c r="B60" s="225" t="s">
        <v>84</v>
      </c>
      <c r="C60" s="225" t="s">
        <v>233</v>
      </c>
      <c r="D60" s="232" t="s">
        <v>234</v>
      </c>
      <c r="E60" s="207">
        <v>14400</v>
      </c>
      <c r="F60" s="207"/>
      <c r="G60" s="207"/>
      <c r="H60" s="208"/>
      <c r="I60" s="209">
        <v>33840</v>
      </c>
      <c r="J60" s="199">
        <v>4258.8</v>
      </c>
      <c r="K60" s="210"/>
      <c r="L60" s="211">
        <v>0</v>
      </c>
      <c r="M60" s="212"/>
      <c r="N60" s="212"/>
      <c r="O60" s="214">
        <f t="shared" si="2"/>
        <v>18658.8</v>
      </c>
      <c r="P60" s="215"/>
      <c r="Q60" s="216"/>
      <c r="R60" s="217">
        <f t="shared" si="3"/>
        <v>8855.9</v>
      </c>
      <c r="S60" s="215"/>
      <c r="T60" s="218"/>
      <c r="U60" s="219" t="s">
        <v>66</v>
      </c>
      <c r="V60" s="220" t="s">
        <v>136</v>
      </c>
      <c r="W60" s="221"/>
      <c r="X60" s="234"/>
      <c r="Y60" s="22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</row>
    <row r="61" spans="1:44" ht="24.75" customHeight="1">
      <c r="A61" s="224">
        <v>6330</v>
      </c>
      <c r="B61" s="225" t="s">
        <v>96</v>
      </c>
      <c r="C61" s="225" t="s">
        <v>200</v>
      </c>
      <c r="D61" s="232" t="s">
        <v>201</v>
      </c>
      <c r="E61" s="207"/>
      <c r="F61" s="207"/>
      <c r="G61" s="207">
        <v>365</v>
      </c>
      <c r="H61" s="208"/>
      <c r="I61" s="209">
        <v>45195</v>
      </c>
      <c r="J61" s="199">
        <v>9796.9</v>
      </c>
      <c r="K61" s="210"/>
      <c r="L61" s="211">
        <v>0</v>
      </c>
      <c r="M61" s="212"/>
      <c r="N61" s="208">
        <v>0</v>
      </c>
      <c r="O61" s="227"/>
      <c r="P61" s="212"/>
      <c r="Q61" s="228">
        <f aca="true" t="shared" si="4" ref="Q61:Q66">I61+G61-N61</f>
        <v>45560</v>
      </c>
      <c r="R61" s="229"/>
      <c r="S61" s="212"/>
      <c r="T61" s="230">
        <f aca="true" t="shared" si="5" ref="T61:T66">Q61-$I$2</f>
        <v>321</v>
      </c>
      <c r="U61" s="197" t="s">
        <v>152</v>
      </c>
      <c r="V61" s="238"/>
      <c r="W61" s="199"/>
      <c r="X61" s="209"/>
      <c r="Y61" s="22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</row>
    <row r="62" spans="1:44" ht="24.75" customHeight="1">
      <c r="A62" s="274">
        <v>500</v>
      </c>
      <c r="B62" s="296" t="s">
        <v>76</v>
      </c>
      <c r="C62" s="296" t="s">
        <v>63</v>
      </c>
      <c r="D62" s="232" t="s">
        <v>202</v>
      </c>
      <c r="E62" s="208"/>
      <c r="F62" s="207"/>
      <c r="G62" s="207">
        <v>730</v>
      </c>
      <c r="H62" s="208"/>
      <c r="I62" s="209">
        <v>45195</v>
      </c>
      <c r="J62" s="199">
        <v>9796.9</v>
      </c>
      <c r="K62" s="210"/>
      <c r="L62" s="211">
        <v>0</v>
      </c>
      <c r="M62" s="212"/>
      <c r="N62" s="208">
        <v>0</v>
      </c>
      <c r="O62" s="227"/>
      <c r="P62" s="212"/>
      <c r="Q62" s="228">
        <f t="shared" si="4"/>
        <v>45925</v>
      </c>
      <c r="R62" s="229"/>
      <c r="S62" s="212"/>
      <c r="T62" s="230">
        <f t="shared" si="5"/>
        <v>686</v>
      </c>
      <c r="U62" s="197" t="s">
        <v>16</v>
      </c>
      <c r="V62" s="238"/>
      <c r="W62" s="259"/>
      <c r="X62" s="209"/>
      <c r="Y62" s="22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</row>
    <row r="63" spans="1:44" ht="24.75" customHeight="1">
      <c r="A63" s="224">
        <v>2330</v>
      </c>
      <c r="B63" s="296" t="s">
        <v>261</v>
      </c>
      <c r="C63" s="296"/>
      <c r="D63" s="232"/>
      <c r="E63" s="208"/>
      <c r="F63" s="207"/>
      <c r="G63" s="207">
        <v>730</v>
      </c>
      <c r="H63" s="208"/>
      <c r="I63" s="209">
        <v>45161</v>
      </c>
      <c r="J63" s="199">
        <v>9796.9</v>
      </c>
      <c r="K63" s="210"/>
      <c r="L63" s="211">
        <v>0</v>
      </c>
      <c r="M63" s="207"/>
      <c r="N63" s="208">
        <v>0</v>
      </c>
      <c r="O63" s="227"/>
      <c r="P63" s="212"/>
      <c r="Q63" s="228">
        <f t="shared" si="4"/>
        <v>45891</v>
      </c>
      <c r="R63" s="229"/>
      <c r="S63" s="212"/>
      <c r="T63" s="230">
        <f t="shared" si="5"/>
        <v>652</v>
      </c>
      <c r="U63" s="197" t="s">
        <v>1</v>
      </c>
      <c r="V63" s="237"/>
      <c r="W63" s="199"/>
      <c r="X63" s="196"/>
      <c r="Y63" s="22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</row>
    <row r="64" spans="1:44" ht="24.75" customHeight="1">
      <c r="A64" s="274">
        <v>500</v>
      </c>
      <c r="B64" s="296" t="s">
        <v>68</v>
      </c>
      <c r="C64" s="296" t="s">
        <v>63</v>
      </c>
      <c r="D64" s="232" t="s">
        <v>202</v>
      </c>
      <c r="E64" s="208"/>
      <c r="F64" s="207"/>
      <c r="G64" s="207">
        <v>365</v>
      </c>
      <c r="H64" s="208"/>
      <c r="I64" s="209">
        <v>45195</v>
      </c>
      <c r="J64" s="199">
        <v>9796.9</v>
      </c>
      <c r="K64" s="210"/>
      <c r="L64" s="211">
        <v>0</v>
      </c>
      <c r="M64" s="212"/>
      <c r="N64" s="208">
        <v>0</v>
      </c>
      <c r="O64" s="227"/>
      <c r="P64" s="212"/>
      <c r="Q64" s="228">
        <f t="shared" si="4"/>
        <v>45560</v>
      </c>
      <c r="R64" s="229"/>
      <c r="S64" s="212"/>
      <c r="T64" s="230">
        <f t="shared" si="5"/>
        <v>321</v>
      </c>
      <c r="U64" s="197" t="s">
        <v>8</v>
      </c>
      <c r="V64" s="237"/>
      <c r="W64" s="259"/>
      <c r="X64" s="209"/>
      <c r="Y64" s="22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</row>
    <row r="65" spans="1:44" ht="24.75" customHeight="1">
      <c r="A65" s="224">
        <v>2805</v>
      </c>
      <c r="B65" s="225" t="s">
        <v>20</v>
      </c>
      <c r="C65" s="225" t="s">
        <v>107</v>
      </c>
      <c r="D65" s="232" t="s">
        <v>202</v>
      </c>
      <c r="E65" s="299"/>
      <c r="F65" s="207"/>
      <c r="G65" s="207">
        <v>365</v>
      </c>
      <c r="H65" s="208"/>
      <c r="I65" s="209">
        <v>45195</v>
      </c>
      <c r="J65" s="199">
        <v>9796.9</v>
      </c>
      <c r="K65" s="210"/>
      <c r="L65" s="211">
        <v>0</v>
      </c>
      <c r="M65" s="212"/>
      <c r="N65" s="208">
        <v>0</v>
      </c>
      <c r="O65" s="227"/>
      <c r="P65" s="212"/>
      <c r="Q65" s="228">
        <f t="shared" si="4"/>
        <v>45560</v>
      </c>
      <c r="R65" s="229"/>
      <c r="S65" s="212"/>
      <c r="T65" s="230">
        <f t="shared" si="5"/>
        <v>321</v>
      </c>
      <c r="U65" s="197" t="s">
        <v>8</v>
      </c>
      <c r="V65" s="238"/>
      <c r="W65" s="259"/>
      <c r="X65" s="209"/>
      <c r="Y65" s="22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</row>
    <row r="66" spans="1:44" ht="24.75" customHeight="1">
      <c r="A66" s="224">
        <v>2630</v>
      </c>
      <c r="B66" s="296" t="s">
        <v>106</v>
      </c>
      <c r="C66" s="296" t="s">
        <v>161</v>
      </c>
      <c r="D66" s="232" t="s">
        <v>162</v>
      </c>
      <c r="E66" s="208"/>
      <c r="F66" s="207"/>
      <c r="G66" s="207">
        <v>365</v>
      </c>
      <c r="H66" s="208"/>
      <c r="I66" s="209">
        <v>45195</v>
      </c>
      <c r="J66" s="199">
        <v>9796.9</v>
      </c>
      <c r="K66" s="210"/>
      <c r="L66" s="211">
        <v>0</v>
      </c>
      <c r="M66" s="207"/>
      <c r="N66" s="208">
        <v>0</v>
      </c>
      <c r="O66" s="214"/>
      <c r="P66" s="215"/>
      <c r="Q66" s="216">
        <f t="shared" si="4"/>
        <v>45560</v>
      </c>
      <c r="R66" s="217"/>
      <c r="S66" s="215"/>
      <c r="T66" s="218">
        <f t="shared" si="5"/>
        <v>321</v>
      </c>
      <c r="U66" s="219" t="s">
        <v>66</v>
      </c>
      <c r="V66" s="237"/>
      <c r="W66" s="235"/>
      <c r="X66" s="196"/>
      <c r="Y66" s="22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</row>
    <row r="67" spans="1:44" ht="24.75" customHeight="1">
      <c r="A67" s="224">
        <v>6250</v>
      </c>
      <c r="B67" s="225" t="s">
        <v>85</v>
      </c>
      <c r="C67" s="225" t="s">
        <v>174</v>
      </c>
      <c r="D67" s="232" t="s">
        <v>252</v>
      </c>
      <c r="E67" s="207"/>
      <c r="F67" s="207"/>
      <c r="G67" s="207" t="s">
        <v>117</v>
      </c>
      <c r="H67" s="208"/>
      <c r="I67" s="209">
        <v>41464</v>
      </c>
      <c r="J67" s="199">
        <v>9288.8</v>
      </c>
      <c r="K67" s="210"/>
      <c r="L67" s="211">
        <v>0</v>
      </c>
      <c r="M67" s="212"/>
      <c r="N67" s="212"/>
      <c r="O67" s="214"/>
      <c r="P67" s="215"/>
      <c r="Q67" s="216" t="s">
        <v>117</v>
      </c>
      <c r="R67" s="229"/>
      <c r="S67" s="215"/>
      <c r="T67" s="218" t="s">
        <v>117</v>
      </c>
      <c r="U67" s="197"/>
      <c r="V67" s="237"/>
      <c r="W67" s="221"/>
      <c r="X67" s="196"/>
      <c r="Y67" s="22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</row>
    <row r="68" spans="1:44" ht="24.75" customHeight="1">
      <c r="A68" s="224">
        <v>6230</v>
      </c>
      <c r="B68" s="225" t="s">
        <v>34</v>
      </c>
      <c r="C68" s="225" t="s">
        <v>165</v>
      </c>
      <c r="D68" s="226" t="s">
        <v>251</v>
      </c>
      <c r="E68" s="207"/>
      <c r="F68" s="207"/>
      <c r="G68" s="207" t="s">
        <v>117</v>
      </c>
      <c r="H68" s="208"/>
      <c r="I68" s="209">
        <v>45195</v>
      </c>
      <c r="J68" s="199">
        <v>9796.9</v>
      </c>
      <c r="K68" s="210"/>
      <c r="L68" s="211">
        <v>0</v>
      </c>
      <c r="M68" s="212"/>
      <c r="N68" s="212"/>
      <c r="O68" s="214"/>
      <c r="P68" s="215"/>
      <c r="Q68" s="216" t="s">
        <v>117</v>
      </c>
      <c r="R68" s="229"/>
      <c r="S68" s="215"/>
      <c r="T68" s="218" t="s">
        <v>117</v>
      </c>
      <c r="U68" s="197" t="s">
        <v>0</v>
      </c>
      <c r="V68" s="237"/>
      <c r="W68" s="221"/>
      <c r="X68" s="196"/>
      <c r="Y68" s="22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</row>
    <row r="69" spans="1:44" ht="24.75" customHeight="1">
      <c r="A69" s="224">
        <v>6510</v>
      </c>
      <c r="B69" s="225" t="s">
        <v>93</v>
      </c>
      <c r="C69" s="225" t="s">
        <v>159</v>
      </c>
      <c r="D69" s="226" t="s">
        <v>170</v>
      </c>
      <c r="E69" s="207"/>
      <c r="F69" s="207"/>
      <c r="G69" s="207" t="s">
        <v>117</v>
      </c>
      <c r="H69" s="208"/>
      <c r="I69" s="209">
        <v>41783</v>
      </c>
      <c r="J69" s="199">
        <v>9681.1</v>
      </c>
      <c r="K69" s="210"/>
      <c r="L69" s="211">
        <v>0</v>
      </c>
      <c r="M69" s="212"/>
      <c r="N69" s="212"/>
      <c r="O69" s="214"/>
      <c r="P69" s="215"/>
      <c r="Q69" s="216" t="s">
        <v>117</v>
      </c>
      <c r="R69" s="229"/>
      <c r="S69" s="215"/>
      <c r="T69" s="218" t="s">
        <v>117</v>
      </c>
      <c r="U69" s="197" t="s">
        <v>171</v>
      </c>
      <c r="V69" s="237"/>
      <c r="W69" s="221"/>
      <c r="X69" s="196"/>
      <c r="Y69" s="22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</row>
    <row r="70" spans="1:44" ht="24.75" customHeight="1">
      <c r="A70" s="224">
        <v>800</v>
      </c>
      <c r="B70" s="296" t="s">
        <v>127</v>
      </c>
      <c r="C70" s="296" t="s">
        <v>188</v>
      </c>
      <c r="D70" s="232" t="s">
        <v>202</v>
      </c>
      <c r="E70" s="207"/>
      <c r="F70" s="207"/>
      <c r="G70" s="207" t="s">
        <v>117</v>
      </c>
      <c r="H70" s="208"/>
      <c r="I70" s="209">
        <v>37726</v>
      </c>
      <c r="J70" s="199"/>
      <c r="K70" s="210"/>
      <c r="L70" s="211">
        <v>0</v>
      </c>
      <c r="M70" s="207"/>
      <c r="N70" s="208"/>
      <c r="O70" s="239"/>
      <c r="P70" s="215"/>
      <c r="Q70" s="216" t="s">
        <v>117</v>
      </c>
      <c r="R70" s="217"/>
      <c r="S70" s="215"/>
      <c r="T70" s="218" t="s">
        <v>117</v>
      </c>
      <c r="U70" s="219" t="s">
        <v>114</v>
      </c>
      <c r="V70" s="237"/>
      <c r="W70" s="221"/>
      <c r="X70" s="196"/>
      <c r="Y70" s="22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</row>
    <row r="71" spans="1:44" ht="19.5" customHeight="1">
      <c r="A71" s="24"/>
      <c r="B71" s="24"/>
      <c r="C71" s="24"/>
      <c r="D71" s="25"/>
      <c r="E71" s="44"/>
      <c r="F71" s="26"/>
      <c r="G71" s="44"/>
      <c r="H71" s="26"/>
      <c r="I71" s="47"/>
      <c r="J71" s="27"/>
      <c r="K71" s="28"/>
      <c r="L71" s="27"/>
      <c r="M71" s="29"/>
      <c r="N71" s="29"/>
      <c r="O71" s="27"/>
      <c r="P71" s="29"/>
      <c r="Q71" s="78"/>
      <c r="R71" s="27"/>
      <c r="S71" s="29"/>
      <c r="T71" s="26"/>
      <c r="U71" s="30"/>
      <c r="V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</row>
    <row r="72" spans="22:44" ht="19.5" customHeight="1">
      <c r="V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</row>
    <row r="73" spans="22:44" ht="19.5" customHeight="1">
      <c r="V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</row>
    <row r="74" spans="22:44" ht="19.5" customHeight="1">
      <c r="V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</row>
    <row r="75" spans="22:44" ht="19.5" customHeight="1">
      <c r="V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</row>
    <row r="76" spans="22:44" ht="12.75">
      <c r="V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</row>
    <row r="77" spans="22:44" ht="12.75">
      <c r="V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</row>
    <row r="78" spans="22:44" ht="12.75">
      <c r="V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</row>
    <row r="79" spans="22:44" ht="12.75">
      <c r="V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</row>
    <row r="80" spans="22:44" ht="12.75">
      <c r="V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</row>
    <row r="81" spans="22:44" ht="12.75">
      <c r="V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</row>
    <row r="82" spans="22:44" ht="12.75">
      <c r="V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</row>
    <row r="83" spans="22:44" ht="12.75">
      <c r="V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</row>
    <row r="84" spans="22:44" ht="12.75">
      <c r="V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</row>
    <row r="85" spans="22:44" ht="12.75">
      <c r="V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</row>
    <row r="86" spans="22:44" ht="12.75">
      <c r="V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</row>
    <row r="87" spans="22:44" ht="12.75">
      <c r="V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</row>
    <row r="88" spans="22:44" ht="12.75">
      <c r="V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</row>
    <row r="89" spans="22:44" ht="12.75">
      <c r="V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</row>
    <row r="90" spans="22:44" ht="12.75">
      <c r="V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</row>
    <row r="91" spans="22:44" ht="12.75">
      <c r="V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</row>
    <row r="92" spans="22:44" ht="12.75">
      <c r="V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</row>
    <row r="93" spans="22:44" ht="12.75">
      <c r="V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</row>
    <row r="94" spans="22:44" ht="12.75">
      <c r="V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</row>
    <row r="95" spans="22:44" ht="12.75">
      <c r="V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</row>
    <row r="96" spans="22:44" ht="12.75">
      <c r="V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</row>
    <row r="97" spans="22:44" ht="12.75">
      <c r="V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</row>
    <row r="98" spans="22:44" ht="12.75">
      <c r="V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</row>
    <row r="99" spans="22:44" ht="12.75">
      <c r="V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</row>
    <row r="100" spans="22:44" ht="12.75">
      <c r="V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</row>
    <row r="101" spans="22:44" ht="12.75">
      <c r="V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</row>
    <row r="102" spans="22:44" ht="12.75">
      <c r="V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</row>
    <row r="103" spans="22:44" ht="12.75">
      <c r="V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</row>
    <row r="104" spans="22:44" ht="12.75">
      <c r="V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</row>
    <row r="105" spans="22:44" ht="12.75">
      <c r="V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</row>
    <row r="106" spans="22:44" ht="12.75">
      <c r="V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</row>
    <row r="107" spans="22:44" ht="12.75">
      <c r="V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</row>
    <row r="108" spans="22:44" ht="12.75">
      <c r="V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</row>
    <row r="109" spans="22:44" ht="12.75">
      <c r="V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</row>
    <row r="110" spans="22:44" ht="12.75">
      <c r="V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</row>
    <row r="111" spans="22:44" ht="12.75">
      <c r="V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</row>
    <row r="112" spans="22:44" ht="12.75">
      <c r="V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</row>
    <row r="113" spans="22:44" ht="12.75">
      <c r="V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</row>
    <row r="114" spans="22:44" ht="12.75">
      <c r="V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</row>
    <row r="115" spans="22:44" ht="12.75">
      <c r="V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</row>
    <row r="116" spans="22:44" ht="12.75">
      <c r="V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</row>
    <row r="117" spans="22:44" ht="12.75">
      <c r="V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</row>
    <row r="118" spans="22:44" ht="12.75">
      <c r="V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</row>
    <row r="119" spans="22:44" ht="12.75">
      <c r="V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</row>
    <row r="120" spans="22:44" ht="12.75">
      <c r="V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</row>
    <row r="121" spans="22:44" ht="12.75">
      <c r="V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</row>
    <row r="122" spans="22:44" ht="12.75">
      <c r="V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</row>
    <row r="123" spans="22:44" ht="12.75">
      <c r="V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</row>
    <row r="124" spans="22:44" ht="12.75">
      <c r="V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</row>
    <row r="125" spans="22:44" ht="12.75">
      <c r="V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</row>
    <row r="126" spans="22:44" ht="12.75">
      <c r="V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</row>
    <row r="127" spans="22:44" ht="12.75">
      <c r="V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</row>
    <row r="128" spans="22:44" ht="12.75">
      <c r="V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</row>
    <row r="129" spans="22:44" ht="12.75">
      <c r="V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</row>
    <row r="130" spans="22:44" ht="12.75">
      <c r="V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</row>
    <row r="131" spans="22:44" ht="12.75">
      <c r="V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</row>
    <row r="132" spans="22:44" ht="12.75">
      <c r="V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</row>
    <row r="133" spans="22:44" ht="12.75">
      <c r="V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</row>
    <row r="134" spans="22:44" ht="12.75">
      <c r="V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</row>
    <row r="135" spans="22:44" ht="12.75">
      <c r="V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</row>
    <row r="136" spans="22:44" ht="12.75">
      <c r="V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</row>
    <row r="137" spans="22:44" ht="12.75">
      <c r="V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</row>
    <row r="138" spans="22:44" ht="12.75">
      <c r="V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</row>
    <row r="139" spans="22:44" ht="12.75">
      <c r="V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</row>
    <row r="140" spans="22:44" ht="12.75">
      <c r="V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</row>
    <row r="141" spans="22:44" ht="12.75">
      <c r="V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</row>
    <row r="142" spans="22:44" ht="12.75">
      <c r="V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</row>
    <row r="143" spans="22:44" ht="12.75">
      <c r="V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</row>
    <row r="144" spans="22:44" ht="12.75">
      <c r="V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</row>
    <row r="145" spans="22:44" ht="12.75">
      <c r="V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</row>
    <row r="146" spans="22:44" ht="12.75">
      <c r="V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</row>
    <row r="147" spans="22:44" ht="12.75">
      <c r="V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</row>
    <row r="148" spans="22:44" ht="12.75">
      <c r="V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</row>
    <row r="149" spans="22:44" ht="12.75">
      <c r="V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</row>
    <row r="150" spans="22:44" ht="12.75">
      <c r="V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</row>
    <row r="151" spans="22:44" ht="12.75">
      <c r="V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</row>
    <row r="152" spans="22:44" ht="12.75">
      <c r="V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</row>
    <row r="153" spans="22:44" ht="12.75">
      <c r="V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</row>
    <row r="154" spans="22:44" ht="12.75">
      <c r="V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</row>
    <row r="155" spans="22:44" ht="12.75">
      <c r="V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</row>
    <row r="156" spans="22:44" ht="12.75">
      <c r="V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</row>
    <row r="157" spans="22:44" ht="12.75">
      <c r="V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</row>
    <row r="158" spans="22:44" ht="12.75">
      <c r="V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</row>
    <row r="159" spans="22:44" ht="12.75">
      <c r="V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</row>
    <row r="160" spans="22:44" ht="12.75">
      <c r="V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</row>
    <row r="161" spans="22:44" ht="12.75">
      <c r="V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</row>
    <row r="162" spans="22:44" ht="12.75">
      <c r="V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</row>
    <row r="163" spans="22:44" ht="12.75">
      <c r="V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</row>
    <row r="164" spans="22:44" ht="12.75">
      <c r="V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</row>
    <row r="165" spans="22:44" ht="12.75">
      <c r="V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</row>
    <row r="166" spans="22:44" ht="12.75">
      <c r="V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</row>
    <row r="167" spans="22:44" ht="12.75">
      <c r="V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</row>
    <row r="168" spans="22:44" ht="12.75">
      <c r="V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</row>
    <row r="169" spans="22:44" ht="12.75">
      <c r="V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</row>
    <row r="170" spans="22:44" ht="12.75">
      <c r="V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</row>
    <row r="171" spans="22:44" ht="12.75">
      <c r="V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</row>
    <row r="172" spans="22:44" ht="12.75">
      <c r="V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</row>
    <row r="173" spans="22:44" ht="12.75">
      <c r="V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</row>
    <row r="174" spans="22:44" ht="12.75">
      <c r="V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</row>
    <row r="175" spans="22:44" ht="12.75">
      <c r="V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</row>
    <row r="176" spans="22:44" ht="12.75">
      <c r="V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</row>
    <row r="177" spans="22:44" ht="12.75">
      <c r="V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</row>
    <row r="178" spans="22:44" ht="12.75">
      <c r="V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</row>
    <row r="179" spans="22:44" ht="12.75">
      <c r="V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</row>
    <row r="180" spans="22:44" ht="12.75">
      <c r="V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</row>
    <row r="181" spans="22:44" ht="12.75">
      <c r="V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</row>
    <row r="182" spans="22:44" ht="12.75">
      <c r="V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</row>
    <row r="183" spans="22:44" ht="12.75">
      <c r="V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</row>
    <row r="184" spans="22:44" ht="12.75">
      <c r="V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</row>
    <row r="185" spans="22:44" ht="12.75">
      <c r="V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</row>
    <row r="186" spans="22:44" ht="12.75">
      <c r="V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</row>
    <row r="187" spans="22:44" ht="12.75">
      <c r="V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</row>
    <row r="188" spans="22:44" ht="12.75">
      <c r="V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</row>
    <row r="189" spans="22:44" ht="12.75">
      <c r="V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</row>
    <row r="190" spans="22:44" ht="12.75">
      <c r="V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</row>
    <row r="191" spans="22:44" ht="12.75">
      <c r="V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</row>
    <row r="192" spans="22:44" ht="12.75">
      <c r="V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</row>
    <row r="193" spans="22:44" ht="12.75">
      <c r="V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</row>
    <row r="194" spans="22:44" ht="12.75">
      <c r="V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</row>
    <row r="195" spans="22:44" ht="12.75">
      <c r="V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</row>
    <row r="196" spans="22:44" ht="12.75">
      <c r="V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</row>
    <row r="197" spans="22:44" ht="12.75">
      <c r="V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</row>
    <row r="198" spans="22:44" ht="12.75">
      <c r="V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</row>
    <row r="199" spans="22:44" ht="12.75">
      <c r="V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</row>
    <row r="200" spans="22:44" ht="12.75">
      <c r="V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</row>
    <row r="201" spans="22:44" ht="12.75">
      <c r="V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</row>
    <row r="202" spans="22:44" ht="12.75">
      <c r="V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</row>
    <row r="203" spans="22:44" ht="12.75">
      <c r="V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</row>
    <row r="204" spans="22:44" ht="12.75">
      <c r="V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</row>
    <row r="205" spans="22:44" ht="12.75">
      <c r="V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</row>
    <row r="206" spans="22:44" ht="12.75">
      <c r="V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</row>
    <row r="207" spans="22:44" ht="12.75">
      <c r="V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</row>
    <row r="208" spans="22:44" ht="12.75">
      <c r="V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</row>
    <row r="209" spans="22:44" ht="12.75">
      <c r="V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</row>
    <row r="210" spans="22:44" ht="12.75">
      <c r="V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</row>
    <row r="211" spans="22:44" ht="12.75">
      <c r="V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</row>
    <row r="212" spans="22:44" ht="12.75">
      <c r="V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</row>
    <row r="213" spans="22:44" ht="12.75">
      <c r="V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</row>
    <row r="214" spans="22:44" ht="12.75">
      <c r="V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</row>
    <row r="215" spans="22:44" ht="12.75">
      <c r="V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</row>
    <row r="216" spans="22:44" ht="12.75">
      <c r="V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</row>
    <row r="217" spans="22:44" ht="12.75">
      <c r="V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</row>
    <row r="218" spans="22:44" ht="12.75">
      <c r="V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</row>
    <row r="219" spans="22:44" ht="12.75">
      <c r="V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</row>
    <row r="220" spans="22:44" ht="12.75">
      <c r="V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</row>
    <row r="221" spans="22:44" ht="12.75">
      <c r="V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</row>
    <row r="222" spans="22:44" ht="12.75">
      <c r="V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</row>
    <row r="223" spans="22:44" ht="12.75">
      <c r="V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</row>
    <row r="224" spans="22:44" ht="12.75">
      <c r="V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</row>
    <row r="225" spans="22:44" ht="12.75">
      <c r="V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</row>
    <row r="226" spans="22:44" ht="12.75">
      <c r="V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</row>
    <row r="227" spans="22:44" ht="12.75">
      <c r="V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</row>
    <row r="228" spans="22:44" ht="12.75">
      <c r="V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</row>
    <row r="229" spans="22:44" ht="12.75">
      <c r="V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</row>
    <row r="230" spans="22:44" ht="12.75">
      <c r="V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</row>
    <row r="231" spans="22:44" ht="12.75">
      <c r="V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</row>
    <row r="232" spans="22:44" ht="12.75">
      <c r="V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</row>
    <row r="233" spans="22:44" ht="12.75">
      <c r="V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</row>
    <row r="234" spans="22:44" ht="12.75">
      <c r="V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</row>
    <row r="235" spans="22:44" ht="12.75">
      <c r="V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</row>
    <row r="236" spans="22:44" ht="12.75">
      <c r="V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</row>
    <row r="237" spans="22:44" ht="12.75">
      <c r="V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</row>
    <row r="238" spans="22:44" ht="12.75">
      <c r="V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</row>
    <row r="239" spans="22:44" ht="12.75">
      <c r="V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</row>
    <row r="240" spans="22:44" ht="12.75">
      <c r="V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</row>
    <row r="241" spans="22:44" ht="12.75">
      <c r="V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</row>
    <row r="242" spans="22:44" ht="12.75">
      <c r="V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</row>
    <row r="243" spans="22:44" ht="12.75">
      <c r="V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</row>
    <row r="244" spans="22:44" ht="12.75">
      <c r="V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</row>
    <row r="245" spans="22:44" ht="12.75">
      <c r="V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</row>
    <row r="246" spans="22:44" ht="12.75">
      <c r="V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</row>
    <row r="247" spans="22:44" ht="12.75">
      <c r="V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</row>
    <row r="248" spans="22:44" ht="12.75">
      <c r="V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</row>
    <row r="249" spans="22:44" ht="12.75">
      <c r="V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</row>
    <row r="250" spans="22:44" ht="12.75">
      <c r="V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</row>
    <row r="251" spans="22:44" ht="12.75">
      <c r="V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</row>
    <row r="252" spans="22:44" ht="12.75">
      <c r="V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</row>
    <row r="253" spans="22:44" ht="12.75">
      <c r="V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</row>
    <row r="254" spans="22:44" ht="12.75">
      <c r="V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</row>
    <row r="255" spans="22:44" ht="12.75">
      <c r="V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</row>
    <row r="256" spans="22:44" ht="12.75">
      <c r="V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</row>
    <row r="257" spans="22:44" ht="12.75">
      <c r="V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</row>
    <row r="258" spans="22:44" ht="12.75">
      <c r="V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</row>
    <row r="259" spans="22:44" ht="12.75">
      <c r="V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</row>
    <row r="260" spans="22:44" ht="12.75">
      <c r="V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</row>
    <row r="261" spans="22:44" ht="12.75">
      <c r="V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</row>
    <row r="262" spans="22:44" ht="12.75">
      <c r="V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</row>
    <row r="263" spans="22:44" ht="12.75">
      <c r="V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</row>
    <row r="264" spans="22:44" ht="12.75">
      <c r="V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</row>
    <row r="265" spans="22:44" ht="12.75">
      <c r="V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</row>
    <row r="266" spans="22:44" ht="12.75">
      <c r="V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</row>
    <row r="267" spans="26:44" ht="12.75"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</row>
    <row r="268" spans="26:44" ht="12.75"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</row>
    <row r="269" spans="26:44" ht="12.75"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</row>
    <row r="270" spans="26:44" ht="12.75"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</row>
    <row r="271" spans="26:44" ht="12.75"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</row>
  </sheetData>
  <sheetProtection/>
  <autoFilter ref="A6:CP75"/>
  <mergeCells count="2">
    <mergeCell ref="S2:T2"/>
    <mergeCell ref="X2:Y2"/>
  </mergeCells>
  <conditionalFormatting sqref="S45:S70 S21:S42">
    <cfRule type="cellIs" priority="118" dxfId="61" operator="lessThan" stopIfTrue="1">
      <formula>25</formula>
    </cfRule>
  </conditionalFormatting>
  <conditionalFormatting sqref="R19 R7:R13 R45:R70 R21:R42">
    <cfRule type="cellIs" priority="119" dxfId="61" operator="lessThan" stopIfTrue="1">
      <formula>50</formula>
    </cfRule>
    <cfRule type="cellIs" priority="120" dxfId="62" operator="between" stopIfTrue="1">
      <formula>51</formula>
      <formula>300</formula>
    </cfRule>
    <cfRule type="cellIs" priority="121" dxfId="63" operator="greaterThan" stopIfTrue="1">
      <formula>301</formula>
    </cfRule>
  </conditionalFormatting>
  <conditionalFormatting sqref="T19 T7:T13 T45:T70 T21:T42">
    <cfRule type="cellIs" priority="122" dxfId="61" operator="lessThan" stopIfTrue="1">
      <formula>30</formula>
    </cfRule>
    <cfRule type="cellIs" priority="123" dxfId="62" operator="between" stopIfTrue="1">
      <formula>31</formula>
      <formula>183</formula>
    </cfRule>
    <cfRule type="cellIs" priority="124" dxfId="64" operator="greaterThan" stopIfTrue="1">
      <formula>183</formula>
    </cfRule>
  </conditionalFormatting>
  <conditionalFormatting sqref="R14">
    <cfRule type="cellIs" priority="112" dxfId="61" operator="lessThan" stopIfTrue="1">
      <formula>50</formula>
    </cfRule>
    <cfRule type="cellIs" priority="113" dxfId="62" operator="between" stopIfTrue="1">
      <formula>51</formula>
      <formula>300</formula>
    </cfRule>
    <cfRule type="cellIs" priority="114" dxfId="63" operator="greaterThan" stopIfTrue="1">
      <formula>301</formula>
    </cfRule>
  </conditionalFormatting>
  <conditionalFormatting sqref="T14">
    <cfRule type="cellIs" priority="115" dxfId="61" operator="lessThan" stopIfTrue="1">
      <formula>30</formula>
    </cfRule>
    <cfRule type="cellIs" priority="116" dxfId="62" operator="between" stopIfTrue="1">
      <formula>31</formula>
      <formula>183</formula>
    </cfRule>
    <cfRule type="cellIs" priority="117" dxfId="64" operator="greaterThan" stopIfTrue="1">
      <formula>183</formula>
    </cfRule>
  </conditionalFormatting>
  <conditionalFormatting sqref="R15">
    <cfRule type="cellIs" priority="106" dxfId="61" operator="lessThan" stopIfTrue="1">
      <formula>50</formula>
    </cfRule>
    <cfRule type="cellIs" priority="107" dxfId="62" operator="between" stopIfTrue="1">
      <formula>51</formula>
      <formula>300</formula>
    </cfRule>
    <cfRule type="cellIs" priority="108" dxfId="63" operator="greaterThan" stopIfTrue="1">
      <formula>301</formula>
    </cfRule>
  </conditionalFormatting>
  <conditionalFormatting sqref="T15">
    <cfRule type="cellIs" priority="109" dxfId="61" operator="lessThan" stopIfTrue="1">
      <formula>30</formula>
    </cfRule>
    <cfRule type="cellIs" priority="110" dxfId="62" operator="between" stopIfTrue="1">
      <formula>31</formula>
      <formula>183</formula>
    </cfRule>
    <cfRule type="cellIs" priority="111" dxfId="64" operator="greaterThan" stopIfTrue="1">
      <formula>183</formula>
    </cfRule>
  </conditionalFormatting>
  <conditionalFormatting sqref="R16">
    <cfRule type="cellIs" priority="87" dxfId="61" operator="lessThan" stopIfTrue="1">
      <formula>50</formula>
    </cfRule>
    <cfRule type="cellIs" priority="88" dxfId="62" operator="between" stopIfTrue="1">
      <formula>51</formula>
      <formula>300</formula>
    </cfRule>
    <cfRule type="cellIs" priority="89" dxfId="63" operator="greaterThan" stopIfTrue="1">
      <formula>301</formula>
    </cfRule>
  </conditionalFormatting>
  <conditionalFormatting sqref="T16">
    <cfRule type="cellIs" priority="90" dxfId="61" operator="lessThan" stopIfTrue="1">
      <formula>30</formula>
    </cfRule>
    <cfRule type="cellIs" priority="91" dxfId="62" operator="between" stopIfTrue="1">
      <formula>31</formula>
      <formula>183</formula>
    </cfRule>
    <cfRule type="cellIs" priority="92" dxfId="64" operator="greaterThan" stopIfTrue="1">
      <formula>183</formula>
    </cfRule>
  </conditionalFormatting>
  <conditionalFormatting sqref="R17">
    <cfRule type="cellIs" priority="81" dxfId="61" operator="lessThan" stopIfTrue="1">
      <formula>50</formula>
    </cfRule>
    <cfRule type="cellIs" priority="82" dxfId="62" operator="between" stopIfTrue="1">
      <formula>51</formula>
      <formula>300</formula>
    </cfRule>
    <cfRule type="cellIs" priority="83" dxfId="63" operator="greaterThan" stopIfTrue="1">
      <formula>301</formula>
    </cfRule>
  </conditionalFormatting>
  <conditionalFormatting sqref="T17">
    <cfRule type="cellIs" priority="84" dxfId="61" operator="lessThan" stopIfTrue="1">
      <formula>30</formula>
    </cfRule>
    <cfRule type="cellIs" priority="85" dxfId="62" operator="between" stopIfTrue="1">
      <formula>31</formula>
      <formula>183</formula>
    </cfRule>
    <cfRule type="cellIs" priority="86" dxfId="64" operator="greaterThan" stopIfTrue="1">
      <formula>183</formula>
    </cfRule>
  </conditionalFormatting>
  <conditionalFormatting sqref="R18">
    <cfRule type="cellIs" priority="69" dxfId="61" operator="lessThan" stopIfTrue="1">
      <formula>50</formula>
    </cfRule>
    <cfRule type="cellIs" priority="70" dxfId="62" operator="between" stopIfTrue="1">
      <formula>51</formula>
      <formula>300</formula>
    </cfRule>
    <cfRule type="cellIs" priority="71" dxfId="63" operator="greaterThan" stopIfTrue="1">
      <formula>301</formula>
    </cfRule>
  </conditionalFormatting>
  <conditionalFormatting sqref="T18">
    <cfRule type="cellIs" priority="72" dxfId="61" operator="lessThan" stopIfTrue="1">
      <formula>30</formula>
    </cfRule>
    <cfRule type="cellIs" priority="73" dxfId="62" operator="between" stopIfTrue="1">
      <formula>31</formula>
      <formula>183</formula>
    </cfRule>
    <cfRule type="cellIs" priority="74" dxfId="64" operator="greaterThan" stopIfTrue="1">
      <formula>183</formula>
    </cfRule>
  </conditionalFormatting>
  <conditionalFormatting sqref="S44">
    <cfRule type="cellIs" priority="27" dxfId="61" operator="lessThan" stopIfTrue="1">
      <formula>25</formula>
    </cfRule>
  </conditionalFormatting>
  <conditionalFormatting sqref="S43">
    <cfRule type="cellIs" priority="34" dxfId="61" operator="lessThan" stopIfTrue="1">
      <formula>25</formula>
    </cfRule>
  </conditionalFormatting>
  <conditionalFormatting sqref="R43">
    <cfRule type="cellIs" priority="35" dxfId="61" operator="lessThan" stopIfTrue="1">
      <formula>50</formula>
    </cfRule>
    <cfRule type="cellIs" priority="36" dxfId="62" operator="between" stopIfTrue="1">
      <formula>51</formula>
      <formula>300</formula>
    </cfRule>
    <cfRule type="cellIs" priority="37" dxfId="63" operator="greaterThan" stopIfTrue="1">
      <formula>301</formula>
    </cfRule>
  </conditionalFormatting>
  <conditionalFormatting sqref="T43">
    <cfRule type="cellIs" priority="38" dxfId="61" operator="lessThan" stopIfTrue="1">
      <formula>30</formula>
    </cfRule>
    <cfRule type="cellIs" priority="39" dxfId="62" operator="between" stopIfTrue="1">
      <formula>31</formula>
      <formula>183</formula>
    </cfRule>
    <cfRule type="cellIs" priority="40" dxfId="64" operator="greaterThan" stopIfTrue="1">
      <formula>183</formula>
    </cfRule>
  </conditionalFormatting>
  <conditionalFormatting sqref="R44">
    <cfRule type="cellIs" priority="28" dxfId="61" operator="lessThan" stopIfTrue="1">
      <formula>50</formula>
    </cfRule>
    <cfRule type="cellIs" priority="29" dxfId="62" operator="between" stopIfTrue="1">
      <formula>51</formula>
      <formula>300</formula>
    </cfRule>
    <cfRule type="cellIs" priority="30" dxfId="63" operator="greaterThan" stopIfTrue="1">
      <formula>301</formula>
    </cfRule>
  </conditionalFormatting>
  <conditionalFormatting sqref="T44">
    <cfRule type="cellIs" priority="31" dxfId="61" operator="lessThan" stopIfTrue="1">
      <formula>30</formula>
    </cfRule>
    <cfRule type="cellIs" priority="32" dxfId="62" operator="between" stopIfTrue="1">
      <formula>31</formula>
      <formula>183</formula>
    </cfRule>
    <cfRule type="cellIs" priority="33" dxfId="64" operator="greaterThan" stopIfTrue="1">
      <formula>183</formula>
    </cfRule>
  </conditionalFormatting>
  <conditionalFormatting sqref="S20">
    <cfRule type="cellIs" priority="13" dxfId="61" operator="lessThan" stopIfTrue="1">
      <formula>25</formula>
    </cfRule>
  </conditionalFormatting>
  <conditionalFormatting sqref="R20">
    <cfRule type="cellIs" priority="14" dxfId="61" operator="lessThan" stopIfTrue="1">
      <formula>50</formula>
    </cfRule>
    <cfRule type="cellIs" priority="15" dxfId="62" operator="between" stopIfTrue="1">
      <formula>51</formula>
      <formula>300</formula>
    </cfRule>
    <cfRule type="cellIs" priority="16" dxfId="63" operator="greaterThan" stopIfTrue="1">
      <formula>301</formula>
    </cfRule>
  </conditionalFormatting>
  <conditionalFormatting sqref="T20">
    <cfRule type="cellIs" priority="17" dxfId="61" operator="lessThan" stopIfTrue="1">
      <formula>30</formula>
    </cfRule>
    <cfRule type="cellIs" priority="18" dxfId="62" operator="between" stopIfTrue="1">
      <formula>31</formula>
      <formula>183</formula>
    </cfRule>
    <cfRule type="cellIs" priority="19" dxfId="64" operator="greaterThan" stopIfTrue="1">
      <formula>183</formula>
    </cfRule>
  </conditionalFormatting>
  <printOptions/>
  <pageMargins left="0.236220472440945" right="0.236220472440945" top="0.708661417322835" bottom="0.31496062992126" header="0.511811023622047" footer="0.196850393700787"/>
  <pageSetup firstPageNumber="1" useFirstPageNumber="1" horizontalDpi="600" verticalDpi="600" orientation="landscape" scale="60" r:id="rId3"/>
  <headerFooter alignWithMargins="0">
    <oddHeader>&amp;C&amp;"Arial,Normal"&amp;12&amp;E CALENDER &amp; LIFE ITEMS HELICOPTER BELL 206BIII</oddHeader>
    <oddFooter>&amp;C&amp;P&amp;R&amp;F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23"/>
  <sheetViews>
    <sheetView showGridLines="0" tabSelected="1" zoomScale="85" zoomScaleNormal="85" workbookViewId="0" topLeftCell="B1">
      <selection activeCell="N4" sqref="N4"/>
    </sheetView>
  </sheetViews>
  <sheetFormatPr defaultColWidth="9.00390625" defaultRowHeight="12.75"/>
  <cols>
    <col min="1" max="1" width="6.75390625" style="36" customWidth="1"/>
    <col min="2" max="2" width="17.00390625" style="36" customWidth="1"/>
    <col min="3" max="3" width="10.375" style="36" customWidth="1"/>
    <col min="4" max="4" width="10.875" style="37" customWidth="1"/>
    <col min="5" max="5" width="7.00390625" style="38" customWidth="1"/>
    <col min="6" max="6" width="6.00390625" style="38" customWidth="1"/>
    <col min="7" max="7" width="6.625" style="37" customWidth="1"/>
    <col min="8" max="8" width="5.875" style="38" customWidth="1"/>
    <col min="9" max="9" width="8.25390625" style="91" customWidth="1"/>
    <col min="10" max="10" width="8.50390625" style="37" customWidth="1"/>
    <col min="11" max="11" width="5.625" style="39" customWidth="1"/>
    <col min="12" max="12" width="7.75390625" style="37" customWidth="1"/>
    <col min="13" max="13" width="6.25390625" style="40" customWidth="1"/>
    <col min="14" max="14" width="6.625" style="40" customWidth="1"/>
    <col min="15" max="15" width="8.25390625" style="40" customWidth="1"/>
    <col min="16" max="16" width="7.75390625" style="40" customWidth="1"/>
    <col min="17" max="17" width="8.50390625" style="40" customWidth="1"/>
    <col min="18" max="18" width="7.125" style="40" customWidth="1"/>
    <col min="19" max="19" width="4.00390625" style="92" customWidth="1"/>
    <col min="20" max="20" width="7.25390625" style="37" customWidth="1"/>
    <col min="21" max="21" width="6.125" style="40" customWidth="1"/>
    <col min="22" max="22" width="4.75390625" style="38" customWidth="1"/>
    <col min="23" max="23" width="13.125" style="40" customWidth="1"/>
    <col min="24" max="24" width="8.25390625" style="0" customWidth="1"/>
    <col min="25" max="25" width="9.125" style="0" customWidth="1"/>
    <col min="26" max="26" width="8.00390625" style="0" customWidth="1"/>
  </cols>
  <sheetData>
    <row r="1" spans="1:26" s="4" customFormat="1" ht="19.5" customHeight="1">
      <c r="A1" s="242" t="s">
        <v>149</v>
      </c>
      <c r="B1" s="242" t="s">
        <v>142</v>
      </c>
      <c r="C1" s="243" t="s">
        <v>40</v>
      </c>
      <c r="D1" s="243" t="s">
        <v>41</v>
      </c>
      <c r="E1" s="244" t="s">
        <v>26</v>
      </c>
      <c r="F1" s="48"/>
      <c r="G1" s="41"/>
      <c r="H1" s="245" t="s">
        <v>77</v>
      </c>
      <c r="I1" s="246" t="s">
        <v>42</v>
      </c>
      <c r="J1" s="247" t="s">
        <v>43</v>
      </c>
      <c r="K1" s="248" t="s">
        <v>100</v>
      </c>
      <c r="L1" s="249"/>
      <c r="M1" s="250" t="s">
        <v>44</v>
      </c>
      <c r="N1" s="251" t="s">
        <v>143</v>
      </c>
      <c r="O1" s="252" t="s">
        <v>99</v>
      </c>
      <c r="P1" s="2"/>
      <c r="Q1" s="244" t="s">
        <v>99</v>
      </c>
      <c r="R1" s="1"/>
      <c r="S1" s="80"/>
      <c r="T1" s="3"/>
      <c r="U1" s="137"/>
      <c r="V1" s="315"/>
      <c r="W1" s="315"/>
      <c r="X1" s="163"/>
      <c r="Y1" s="316"/>
      <c r="Z1" s="316"/>
    </row>
    <row r="2" spans="1:26" s="7" customFormat="1" ht="19.5" customHeight="1" thickBot="1">
      <c r="A2" s="182" t="s">
        <v>188</v>
      </c>
      <c r="B2" s="183" t="str">
        <f>AC_Type</f>
        <v>BELL 206B3</v>
      </c>
      <c r="C2" s="183">
        <v>1980</v>
      </c>
      <c r="D2" s="183">
        <v>2930</v>
      </c>
      <c r="E2" s="184" t="s">
        <v>173</v>
      </c>
      <c r="F2" s="50"/>
      <c r="G2" s="42"/>
      <c r="H2" s="253"/>
      <c r="I2" s="254">
        <v>45239</v>
      </c>
      <c r="J2" s="255">
        <v>9802.9</v>
      </c>
      <c r="K2" s="256"/>
      <c r="L2" s="257"/>
      <c r="M2" s="258"/>
      <c r="N2" s="257">
        <v>8241</v>
      </c>
      <c r="O2" s="281">
        <v>6192.1</v>
      </c>
      <c r="P2" s="137"/>
      <c r="Q2" s="282">
        <v>6192.1</v>
      </c>
      <c r="R2" s="5"/>
      <c r="S2" s="81"/>
      <c r="T2" s="6"/>
      <c r="U2" s="120"/>
      <c r="V2" s="120"/>
      <c r="W2" s="121"/>
      <c r="X2" s="172"/>
      <c r="Y2" s="163"/>
      <c r="Z2" s="172"/>
    </row>
    <row r="3" spans="1:26" s="15" customFormat="1" ht="12.75">
      <c r="A3" s="8"/>
      <c r="B3" s="9"/>
      <c r="C3" s="9"/>
      <c r="D3" s="10"/>
      <c r="E3" s="11"/>
      <c r="F3" s="50"/>
      <c r="G3" s="43"/>
      <c r="H3" s="8"/>
      <c r="I3" s="82"/>
      <c r="J3" s="52"/>
      <c r="K3" s="12"/>
      <c r="L3" s="105"/>
      <c r="M3" s="106"/>
      <c r="N3" s="106"/>
      <c r="O3" s="11"/>
      <c r="P3" s="137"/>
      <c r="Q3" s="11"/>
      <c r="R3" s="13"/>
      <c r="S3" s="83"/>
      <c r="T3" s="14"/>
      <c r="U3" s="173" t="s">
        <v>95</v>
      </c>
      <c r="V3" s="319" t="s">
        <v>258</v>
      </c>
      <c r="W3" s="320"/>
      <c r="X3" s="174" t="s">
        <v>154</v>
      </c>
      <c r="Y3" s="317">
        <v>45239</v>
      </c>
      <c r="Z3" s="318"/>
    </row>
    <row r="4" spans="1:26" s="31" customFormat="1" ht="20.25" customHeight="1" thickBot="1">
      <c r="A4" s="179" t="s">
        <v>92</v>
      </c>
      <c r="C4" s="32"/>
      <c r="D4" s="32"/>
      <c r="E4" s="34"/>
      <c r="F4" s="34"/>
      <c r="G4" s="33"/>
      <c r="H4" s="34"/>
      <c r="I4" s="84"/>
      <c r="J4" s="112"/>
      <c r="K4" s="113"/>
      <c r="L4" s="93"/>
      <c r="M4" s="114"/>
      <c r="N4" s="115"/>
      <c r="O4" s="115"/>
      <c r="P4" s="120"/>
      <c r="Q4" s="115"/>
      <c r="R4" s="120"/>
      <c r="S4" s="120"/>
      <c r="T4" s="121"/>
      <c r="U4" s="175"/>
      <c r="V4" s="108"/>
      <c r="W4" s="109" t="s">
        <v>155</v>
      </c>
      <c r="X4" s="129">
        <v>1</v>
      </c>
      <c r="Y4" s="110" t="s">
        <v>130</v>
      </c>
      <c r="Z4" s="176">
        <v>1</v>
      </c>
    </row>
    <row r="5" spans="1:26" s="35" customFormat="1" ht="13.5" thickBot="1">
      <c r="A5" s="85" t="s">
        <v>78</v>
      </c>
      <c r="B5" s="86" t="s">
        <v>118</v>
      </c>
      <c r="C5" s="87" t="s">
        <v>38</v>
      </c>
      <c r="D5" s="88" t="s">
        <v>119</v>
      </c>
      <c r="E5" s="88" t="s">
        <v>120</v>
      </c>
      <c r="F5" s="88" t="s">
        <v>121</v>
      </c>
      <c r="G5" s="88" t="s">
        <v>97</v>
      </c>
      <c r="H5" s="97" t="s">
        <v>98</v>
      </c>
      <c r="I5" s="96"/>
      <c r="J5" s="93"/>
      <c r="K5" s="116"/>
      <c r="L5" s="117"/>
      <c r="M5" s="118"/>
      <c r="N5" s="118"/>
      <c r="O5" s="119"/>
      <c r="P5" s="122"/>
      <c r="Q5" s="119"/>
      <c r="R5" s="122"/>
      <c r="S5" s="123"/>
      <c r="T5" s="123"/>
      <c r="U5" s="177" t="s">
        <v>156</v>
      </c>
      <c r="V5" s="181"/>
      <c r="W5" s="125"/>
      <c r="X5" s="126"/>
      <c r="Y5" s="127" t="s">
        <v>4</v>
      </c>
      <c r="Z5" s="178"/>
    </row>
    <row r="6" spans="1:26" s="90" customFormat="1" ht="13.5" thickBot="1">
      <c r="A6" s="89" t="s">
        <v>208</v>
      </c>
      <c r="B6" s="180" t="s">
        <v>209</v>
      </c>
      <c r="C6" s="157">
        <v>42962</v>
      </c>
      <c r="D6" s="308">
        <v>9445.9</v>
      </c>
      <c r="E6" s="308">
        <v>5835.1</v>
      </c>
      <c r="F6" s="309" t="s">
        <v>173</v>
      </c>
      <c r="G6" s="309">
        <v>7921</v>
      </c>
      <c r="H6" s="310" t="s">
        <v>173</v>
      </c>
      <c r="I6" s="131" t="s">
        <v>122</v>
      </c>
      <c r="J6" s="132"/>
      <c r="K6" s="133"/>
      <c r="L6" s="134" t="s">
        <v>48</v>
      </c>
      <c r="M6" s="135"/>
      <c r="N6" s="136"/>
      <c r="O6" s="134" t="s">
        <v>150</v>
      </c>
      <c r="P6" s="162"/>
      <c r="Q6" s="141" t="s">
        <v>49</v>
      </c>
      <c r="R6" s="166"/>
      <c r="S6" s="164"/>
      <c r="T6" s="145" t="s">
        <v>50</v>
      </c>
      <c r="U6" s="135"/>
      <c r="V6" s="146"/>
      <c r="W6" s="142" t="s">
        <v>151</v>
      </c>
      <c r="X6" s="141" t="s">
        <v>71</v>
      </c>
      <c r="Y6" s="143"/>
      <c r="Z6" s="144"/>
    </row>
    <row r="7" spans="1:26" s="147" customFormat="1" ht="15.75" customHeight="1" thickBot="1">
      <c r="A7" s="148" t="s">
        <v>52</v>
      </c>
      <c r="B7" s="149" t="s">
        <v>53</v>
      </c>
      <c r="C7" s="149" t="s">
        <v>54</v>
      </c>
      <c r="D7" s="149" t="s">
        <v>55</v>
      </c>
      <c r="E7" s="149" t="s">
        <v>56</v>
      </c>
      <c r="F7" s="149" t="s">
        <v>57</v>
      </c>
      <c r="G7" s="149" t="s">
        <v>58</v>
      </c>
      <c r="H7" s="150" t="s">
        <v>137</v>
      </c>
      <c r="I7" s="151" t="s">
        <v>59</v>
      </c>
      <c r="J7" s="152" t="s">
        <v>60</v>
      </c>
      <c r="K7" s="153" t="s">
        <v>137</v>
      </c>
      <c r="L7" s="154" t="s">
        <v>79</v>
      </c>
      <c r="M7" s="152" t="s">
        <v>137</v>
      </c>
      <c r="N7" s="153" t="s">
        <v>58</v>
      </c>
      <c r="O7" s="154" t="s">
        <v>60</v>
      </c>
      <c r="P7" s="153" t="s">
        <v>137</v>
      </c>
      <c r="Q7" s="152" t="s">
        <v>60</v>
      </c>
      <c r="R7" s="152" t="s">
        <v>137</v>
      </c>
      <c r="S7" s="165" t="s">
        <v>59</v>
      </c>
      <c r="T7" s="155" t="s">
        <v>60</v>
      </c>
      <c r="U7" s="152" t="s">
        <v>137</v>
      </c>
      <c r="V7" s="153" t="s">
        <v>58</v>
      </c>
      <c r="W7" s="156" t="s">
        <v>62</v>
      </c>
      <c r="X7" s="152" t="s">
        <v>146</v>
      </c>
      <c r="Y7" s="152" t="s">
        <v>59</v>
      </c>
      <c r="Z7" s="153" t="s">
        <v>148</v>
      </c>
    </row>
    <row r="8" spans="1:26" ht="24.75" customHeight="1" thickTop="1">
      <c r="A8" s="286">
        <v>7310</v>
      </c>
      <c r="B8" s="287" t="s">
        <v>123</v>
      </c>
      <c r="C8" s="287">
        <v>23077068</v>
      </c>
      <c r="D8" s="288" t="s">
        <v>212</v>
      </c>
      <c r="E8" s="289"/>
      <c r="F8" s="289">
        <v>2500</v>
      </c>
      <c r="G8" s="289"/>
      <c r="H8" s="186"/>
      <c r="I8" s="290">
        <v>42962</v>
      </c>
      <c r="J8" s="291">
        <v>5864.2</v>
      </c>
      <c r="K8" s="186"/>
      <c r="L8" s="187">
        <v>2108.5</v>
      </c>
      <c r="M8" s="289">
        <v>0</v>
      </c>
      <c r="N8" s="292"/>
      <c r="O8" s="188">
        <f aca="true" t="shared" si="0" ref="O8:O21">E8+F8+J8-L8</f>
        <v>6255.700000000001</v>
      </c>
      <c r="P8" s="189"/>
      <c r="Q8" s="190">
        <f aca="true" t="shared" si="1" ref="Q8:Q21">J8+F8+E8-L8-$Q$2+$J$2</f>
        <v>9866.5</v>
      </c>
      <c r="R8" s="191"/>
      <c r="S8" s="192"/>
      <c r="T8" s="202">
        <f aca="true" t="shared" si="2" ref="T8:T21">Q8-$J$2</f>
        <v>63.600000000000364</v>
      </c>
      <c r="U8" s="276"/>
      <c r="V8" s="194"/>
      <c r="W8" s="195" t="s">
        <v>65</v>
      </c>
      <c r="X8" s="241"/>
      <c r="Y8" s="196"/>
      <c r="Z8" s="197"/>
    </row>
    <row r="9" spans="1:26" ht="24.75" customHeight="1">
      <c r="A9" s="286">
        <v>7240</v>
      </c>
      <c r="B9" s="287" t="s">
        <v>18</v>
      </c>
      <c r="C9" s="287">
        <v>23038241</v>
      </c>
      <c r="D9" s="288" t="s">
        <v>210</v>
      </c>
      <c r="E9" s="289"/>
      <c r="F9" s="289">
        <v>1750</v>
      </c>
      <c r="G9" s="289"/>
      <c r="H9" s="186"/>
      <c r="I9" s="290">
        <v>39590</v>
      </c>
      <c r="J9" s="291">
        <v>4689.4</v>
      </c>
      <c r="K9" s="186">
        <v>5936</v>
      </c>
      <c r="L9" s="187">
        <v>0</v>
      </c>
      <c r="M9" s="289">
        <v>0</v>
      </c>
      <c r="N9" s="292"/>
      <c r="O9" s="187">
        <f t="shared" si="0"/>
        <v>6439.4</v>
      </c>
      <c r="P9" s="198"/>
      <c r="Q9" s="199">
        <f t="shared" si="1"/>
        <v>10050.199999999999</v>
      </c>
      <c r="R9" s="200"/>
      <c r="S9" s="201"/>
      <c r="T9" s="202">
        <f t="shared" si="2"/>
        <v>247.29999999999927</v>
      </c>
      <c r="U9" s="203"/>
      <c r="V9" s="186"/>
      <c r="W9" s="204" t="s">
        <v>104</v>
      </c>
      <c r="X9" s="205"/>
      <c r="Y9" s="196"/>
      <c r="Z9" s="197"/>
    </row>
    <row r="10" spans="1:26" ht="24.75" customHeight="1">
      <c r="A10" s="286">
        <v>7240</v>
      </c>
      <c r="B10" s="287" t="s">
        <v>138</v>
      </c>
      <c r="C10" s="287">
        <v>23073854</v>
      </c>
      <c r="D10" s="288" t="s">
        <v>218</v>
      </c>
      <c r="E10" s="289">
        <v>1775</v>
      </c>
      <c r="F10" s="289"/>
      <c r="G10" s="289"/>
      <c r="H10" s="186">
        <v>3000</v>
      </c>
      <c r="I10" s="290">
        <v>39590</v>
      </c>
      <c r="J10" s="291">
        <v>4689.4</v>
      </c>
      <c r="K10" s="186">
        <v>5936</v>
      </c>
      <c r="L10" s="187">
        <v>0</v>
      </c>
      <c r="M10" s="289">
        <v>0</v>
      </c>
      <c r="N10" s="292"/>
      <c r="O10" s="187">
        <f t="shared" si="0"/>
        <v>6464.4</v>
      </c>
      <c r="P10" s="198">
        <f>H10+K10-M10</f>
        <v>8936</v>
      </c>
      <c r="Q10" s="199">
        <f t="shared" si="1"/>
        <v>10075.199999999999</v>
      </c>
      <c r="R10" s="200">
        <f>H10+K10-M10</f>
        <v>8936</v>
      </c>
      <c r="S10" s="201"/>
      <c r="T10" s="202">
        <f t="shared" si="2"/>
        <v>272.2999999999993</v>
      </c>
      <c r="U10" s="203">
        <f>R10-$N$2</f>
        <v>695</v>
      </c>
      <c r="V10" s="186"/>
      <c r="W10" s="204" t="s">
        <v>66</v>
      </c>
      <c r="X10" s="205"/>
      <c r="Y10" s="196"/>
      <c r="Z10" s="197"/>
    </row>
    <row r="11" spans="1:26" ht="24.75" customHeight="1">
      <c r="A11" s="286">
        <v>7240</v>
      </c>
      <c r="B11" s="287" t="s">
        <v>139</v>
      </c>
      <c r="C11" s="287">
        <v>23073853</v>
      </c>
      <c r="D11" s="288" t="s">
        <v>217</v>
      </c>
      <c r="E11" s="289">
        <v>1775</v>
      </c>
      <c r="F11" s="289"/>
      <c r="G11" s="289"/>
      <c r="H11" s="186">
        <v>3000</v>
      </c>
      <c r="I11" s="290">
        <v>39590</v>
      </c>
      <c r="J11" s="291">
        <v>4689.4</v>
      </c>
      <c r="K11" s="186">
        <v>5936</v>
      </c>
      <c r="L11" s="187">
        <v>0</v>
      </c>
      <c r="M11" s="289">
        <v>0</v>
      </c>
      <c r="N11" s="292"/>
      <c r="O11" s="187">
        <f t="shared" si="0"/>
        <v>6464.4</v>
      </c>
      <c r="P11" s="198">
        <f>H11+K11-M11</f>
        <v>8936</v>
      </c>
      <c r="Q11" s="199">
        <f t="shared" si="1"/>
        <v>10075.199999999999</v>
      </c>
      <c r="R11" s="200">
        <f>H11+K11-M11</f>
        <v>8936</v>
      </c>
      <c r="S11" s="201"/>
      <c r="T11" s="202">
        <f t="shared" si="2"/>
        <v>272.2999999999993</v>
      </c>
      <c r="U11" s="203">
        <f>R11-$N$2</f>
        <v>695</v>
      </c>
      <c r="V11" s="186"/>
      <c r="W11" s="204" t="s">
        <v>66</v>
      </c>
      <c r="X11" s="205"/>
      <c r="Y11" s="196"/>
      <c r="Z11" s="197"/>
    </row>
    <row r="12" spans="1:26" ht="24.75" customHeight="1">
      <c r="A12" s="286">
        <v>7240</v>
      </c>
      <c r="B12" s="287" t="s">
        <v>19</v>
      </c>
      <c r="C12" s="287">
        <v>23038241</v>
      </c>
      <c r="D12" s="288" t="s">
        <v>210</v>
      </c>
      <c r="E12" s="289"/>
      <c r="F12" s="289">
        <v>3500</v>
      </c>
      <c r="G12" s="289"/>
      <c r="H12" s="186"/>
      <c r="I12" s="290">
        <v>37378</v>
      </c>
      <c r="J12" s="291">
        <v>2986</v>
      </c>
      <c r="K12" s="186">
        <v>4151</v>
      </c>
      <c r="L12" s="187">
        <v>0</v>
      </c>
      <c r="M12" s="289">
        <v>0</v>
      </c>
      <c r="N12" s="292"/>
      <c r="O12" s="187">
        <f t="shared" si="0"/>
        <v>6486</v>
      </c>
      <c r="P12" s="198"/>
      <c r="Q12" s="199">
        <f t="shared" si="1"/>
        <v>10096.8</v>
      </c>
      <c r="R12" s="200"/>
      <c r="S12" s="201"/>
      <c r="T12" s="202">
        <f t="shared" si="2"/>
        <v>293.89999999999964</v>
      </c>
      <c r="U12" s="203"/>
      <c r="V12" s="186"/>
      <c r="W12" s="204" t="s">
        <v>65</v>
      </c>
      <c r="X12" s="205"/>
      <c r="Y12" s="196"/>
      <c r="Z12" s="197"/>
    </row>
    <row r="13" spans="1:26" ht="24.75" customHeight="1">
      <c r="A13" s="286">
        <v>7230</v>
      </c>
      <c r="B13" s="293" t="s">
        <v>6</v>
      </c>
      <c r="C13" s="287">
        <v>6890550</v>
      </c>
      <c r="D13" s="288" t="s">
        <v>211</v>
      </c>
      <c r="E13" s="289"/>
      <c r="F13" s="289">
        <v>3500</v>
      </c>
      <c r="G13" s="289"/>
      <c r="H13" s="186">
        <v>6000</v>
      </c>
      <c r="I13" s="290">
        <v>37378</v>
      </c>
      <c r="J13" s="291">
        <v>2986</v>
      </c>
      <c r="K13" s="294">
        <v>4151</v>
      </c>
      <c r="L13" s="187">
        <v>0</v>
      </c>
      <c r="M13" s="289">
        <v>0</v>
      </c>
      <c r="N13" s="292"/>
      <c r="O13" s="187">
        <f t="shared" si="0"/>
        <v>6486</v>
      </c>
      <c r="P13" s="198"/>
      <c r="Q13" s="199">
        <f t="shared" si="1"/>
        <v>10096.8</v>
      </c>
      <c r="R13" s="200"/>
      <c r="S13" s="201"/>
      <c r="T13" s="202">
        <f t="shared" si="2"/>
        <v>293.89999999999964</v>
      </c>
      <c r="U13" s="203"/>
      <c r="V13" s="186"/>
      <c r="W13" s="204" t="s">
        <v>65</v>
      </c>
      <c r="X13" s="205"/>
      <c r="Y13" s="196"/>
      <c r="Z13" s="197"/>
    </row>
    <row r="14" spans="1:26" ht="24.75" customHeight="1">
      <c r="A14" s="286">
        <v>7230</v>
      </c>
      <c r="B14" s="287" t="s">
        <v>109</v>
      </c>
      <c r="C14" s="287">
        <v>23058147</v>
      </c>
      <c r="D14" s="288" t="s">
        <v>222</v>
      </c>
      <c r="E14" s="289">
        <v>3550</v>
      </c>
      <c r="F14" s="289"/>
      <c r="G14" s="289"/>
      <c r="H14" s="186">
        <v>9150</v>
      </c>
      <c r="I14" s="290">
        <v>37378</v>
      </c>
      <c r="J14" s="291">
        <v>2986</v>
      </c>
      <c r="K14" s="294">
        <v>4151</v>
      </c>
      <c r="L14" s="187"/>
      <c r="M14" s="289"/>
      <c r="N14" s="292"/>
      <c r="O14" s="187">
        <f t="shared" si="0"/>
        <v>6536</v>
      </c>
      <c r="P14" s="198">
        <f>H14+K14-M14</f>
        <v>13301</v>
      </c>
      <c r="Q14" s="199">
        <f t="shared" si="1"/>
        <v>10146.8</v>
      </c>
      <c r="R14" s="200">
        <f>H14+K14-M14</f>
        <v>13301</v>
      </c>
      <c r="S14" s="201"/>
      <c r="T14" s="202">
        <f t="shared" si="2"/>
        <v>343.89999999999964</v>
      </c>
      <c r="U14" s="203">
        <f>R14-$N$2</f>
        <v>5060</v>
      </c>
      <c r="V14" s="186"/>
      <c r="W14" s="204" t="s">
        <v>66</v>
      </c>
      <c r="X14" s="205"/>
      <c r="Y14" s="196"/>
      <c r="Z14" s="197"/>
    </row>
    <row r="15" spans="1:26" ht="24.75" customHeight="1">
      <c r="A15" s="286">
        <v>7320</v>
      </c>
      <c r="B15" s="287" t="s">
        <v>169</v>
      </c>
      <c r="C15" s="287" t="s">
        <v>176</v>
      </c>
      <c r="D15" s="288" t="s">
        <v>214</v>
      </c>
      <c r="E15" s="289"/>
      <c r="F15" s="289">
        <v>2500</v>
      </c>
      <c r="G15" s="289"/>
      <c r="H15" s="186"/>
      <c r="I15" s="290">
        <v>39330</v>
      </c>
      <c r="J15" s="291">
        <v>4617.9</v>
      </c>
      <c r="K15" s="186"/>
      <c r="L15" s="187">
        <v>0</v>
      </c>
      <c r="M15" s="289">
        <v>0</v>
      </c>
      <c r="N15" s="292"/>
      <c r="O15" s="187">
        <f t="shared" si="0"/>
        <v>7117.9</v>
      </c>
      <c r="P15" s="198"/>
      <c r="Q15" s="199">
        <f t="shared" si="1"/>
        <v>10728.699999999999</v>
      </c>
      <c r="R15" s="200"/>
      <c r="S15" s="201"/>
      <c r="T15" s="202">
        <f t="shared" si="2"/>
        <v>925.7999999999993</v>
      </c>
      <c r="U15" s="275"/>
      <c r="V15" s="186"/>
      <c r="W15" s="204" t="s">
        <v>65</v>
      </c>
      <c r="X15" s="205"/>
      <c r="Y15" s="196"/>
      <c r="Z15" s="197"/>
    </row>
    <row r="16" spans="1:26" ht="24.75" customHeight="1">
      <c r="A16" s="286">
        <v>7530</v>
      </c>
      <c r="B16" s="287" t="s">
        <v>80</v>
      </c>
      <c r="C16" s="287" t="s">
        <v>23</v>
      </c>
      <c r="D16" s="288" t="s">
        <v>213</v>
      </c>
      <c r="E16" s="289"/>
      <c r="F16" s="289">
        <v>1500</v>
      </c>
      <c r="G16" s="289"/>
      <c r="H16" s="186"/>
      <c r="I16" s="290">
        <v>42532</v>
      </c>
      <c r="J16" s="291">
        <v>5787.3</v>
      </c>
      <c r="K16" s="186"/>
      <c r="L16" s="187">
        <v>0</v>
      </c>
      <c r="M16" s="289">
        <v>0</v>
      </c>
      <c r="N16" s="292"/>
      <c r="O16" s="187">
        <f t="shared" si="0"/>
        <v>7287.3</v>
      </c>
      <c r="P16" s="198"/>
      <c r="Q16" s="199">
        <f t="shared" si="1"/>
        <v>10898.099999999999</v>
      </c>
      <c r="R16" s="200"/>
      <c r="S16" s="201"/>
      <c r="T16" s="202">
        <f t="shared" si="2"/>
        <v>1095.199999999999</v>
      </c>
      <c r="U16" s="203"/>
      <c r="V16" s="186"/>
      <c r="W16" s="204" t="s">
        <v>65</v>
      </c>
      <c r="X16" s="205"/>
      <c r="Y16" s="196"/>
      <c r="Z16" s="197"/>
    </row>
    <row r="17" spans="1:26" ht="24.75" customHeight="1">
      <c r="A17" s="286">
        <v>7620</v>
      </c>
      <c r="B17" s="287" t="s">
        <v>5</v>
      </c>
      <c r="C17" s="287" t="s">
        <v>216</v>
      </c>
      <c r="D17" s="288" t="s">
        <v>215</v>
      </c>
      <c r="E17" s="289"/>
      <c r="F17" s="289">
        <v>2000</v>
      </c>
      <c r="G17" s="289"/>
      <c r="H17" s="186"/>
      <c r="I17" s="290">
        <v>40791</v>
      </c>
      <c r="J17" s="291">
        <v>5473.5</v>
      </c>
      <c r="K17" s="186"/>
      <c r="L17" s="187">
        <v>0</v>
      </c>
      <c r="M17" s="289">
        <v>0</v>
      </c>
      <c r="N17" s="292"/>
      <c r="O17" s="187">
        <f t="shared" si="0"/>
        <v>7473.5</v>
      </c>
      <c r="P17" s="198"/>
      <c r="Q17" s="199">
        <f t="shared" si="1"/>
        <v>11084.3</v>
      </c>
      <c r="R17" s="200"/>
      <c r="S17" s="201"/>
      <c r="T17" s="202">
        <f t="shared" si="2"/>
        <v>1281.3999999999996</v>
      </c>
      <c r="U17" s="203"/>
      <c r="V17" s="186"/>
      <c r="W17" s="204" t="s">
        <v>65</v>
      </c>
      <c r="X17" s="240"/>
      <c r="Y17" s="196"/>
      <c r="Z17" s="197"/>
    </row>
    <row r="18" spans="1:26" ht="24.75" customHeight="1">
      <c r="A18" s="286">
        <v>7240</v>
      </c>
      <c r="B18" s="287" t="s">
        <v>140</v>
      </c>
      <c r="C18" s="287">
        <v>23065833</v>
      </c>
      <c r="D18" s="288" t="s">
        <v>219</v>
      </c>
      <c r="E18" s="289">
        <v>4550</v>
      </c>
      <c r="F18" s="289"/>
      <c r="G18" s="289"/>
      <c r="H18" s="186">
        <v>6000</v>
      </c>
      <c r="I18" s="290">
        <v>37378</v>
      </c>
      <c r="J18" s="291">
        <v>2986</v>
      </c>
      <c r="K18" s="186">
        <v>4151</v>
      </c>
      <c r="L18" s="187">
        <v>0</v>
      </c>
      <c r="M18" s="289">
        <v>0</v>
      </c>
      <c r="N18" s="292"/>
      <c r="O18" s="187">
        <f t="shared" si="0"/>
        <v>7536</v>
      </c>
      <c r="P18" s="198">
        <f>H18+K18-M18</f>
        <v>10151</v>
      </c>
      <c r="Q18" s="199">
        <f t="shared" si="1"/>
        <v>11146.8</v>
      </c>
      <c r="R18" s="200">
        <f>H18+K18-M18</f>
        <v>10151</v>
      </c>
      <c r="S18" s="201"/>
      <c r="T18" s="202">
        <f t="shared" si="2"/>
        <v>1343.8999999999996</v>
      </c>
      <c r="U18" s="203">
        <f>R18-$N$2</f>
        <v>1910</v>
      </c>
      <c r="V18" s="186"/>
      <c r="W18" s="204" t="s">
        <v>66</v>
      </c>
      <c r="X18" s="205"/>
      <c r="Y18" s="196"/>
      <c r="Z18" s="197"/>
    </row>
    <row r="19" spans="1:26" ht="24.75" customHeight="1">
      <c r="A19" s="286">
        <v>7240</v>
      </c>
      <c r="B19" s="287" t="s">
        <v>141</v>
      </c>
      <c r="C19" s="287" t="s">
        <v>21</v>
      </c>
      <c r="D19" s="288" t="s">
        <v>221</v>
      </c>
      <c r="E19" s="289">
        <v>4550</v>
      </c>
      <c r="F19" s="289"/>
      <c r="G19" s="289"/>
      <c r="H19" s="186">
        <v>6000</v>
      </c>
      <c r="I19" s="290">
        <v>37378</v>
      </c>
      <c r="J19" s="291">
        <v>2986</v>
      </c>
      <c r="K19" s="186">
        <v>4151</v>
      </c>
      <c r="L19" s="187">
        <v>0</v>
      </c>
      <c r="M19" s="289">
        <v>0</v>
      </c>
      <c r="N19" s="292"/>
      <c r="O19" s="187">
        <f t="shared" si="0"/>
        <v>7536</v>
      </c>
      <c r="P19" s="198">
        <f>H19+K19-M19</f>
        <v>10151</v>
      </c>
      <c r="Q19" s="199">
        <f t="shared" si="1"/>
        <v>11146.8</v>
      </c>
      <c r="R19" s="200">
        <f>H19+K19-M19</f>
        <v>10151</v>
      </c>
      <c r="S19" s="201"/>
      <c r="T19" s="202">
        <f t="shared" si="2"/>
        <v>1343.8999999999996</v>
      </c>
      <c r="U19" s="203">
        <f>R19-$N$2</f>
        <v>1910</v>
      </c>
      <c r="V19" s="186"/>
      <c r="W19" s="204" t="s">
        <v>66</v>
      </c>
      <c r="X19" s="205"/>
      <c r="Y19" s="196"/>
      <c r="Z19" s="197"/>
    </row>
    <row r="20" spans="1:26" ht="24.75" customHeight="1">
      <c r="A20" s="286">
        <v>7230</v>
      </c>
      <c r="B20" s="293" t="s">
        <v>81</v>
      </c>
      <c r="C20" s="287">
        <v>23057142</v>
      </c>
      <c r="D20" s="288" t="s">
        <v>223</v>
      </c>
      <c r="E20" s="289"/>
      <c r="F20" s="289">
        <v>1750</v>
      </c>
      <c r="G20" s="289"/>
      <c r="H20" s="186"/>
      <c r="I20" s="290">
        <v>42907</v>
      </c>
      <c r="J20" s="291">
        <v>5864.2</v>
      </c>
      <c r="K20" s="186"/>
      <c r="L20" s="187">
        <v>0</v>
      </c>
      <c r="M20" s="289">
        <v>0</v>
      </c>
      <c r="N20" s="186"/>
      <c r="O20" s="187">
        <f t="shared" si="0"/>
        <v>7614.2</v>
      </c>
      <c r="P20" s="198"/>
      <c r="Q20" s="199">
        <f t="shared" si="1"/>
        <v>11225</v>
      </c>
      <c r="R20" s="200"/>
      <c r="S20" s="201"/>
      <c r="T20" s="202">
        <f t="shared" si="2"/>
        <v>1422.1000000000004</v>
      </c>
      <c r="U20" s="203"/>
      <c r="V20" s="186"/>
      <c r="W20" s="204" t="s">
        <v>145</v>
      </c>
      <c r="X20" s="240"/>
      <c r="Y20" s="196"/>
      <c r="Z20" s="197"/>
    </row>
    <row r="21" spans="1:26" ht="24.75" customHeight="1">
      <c r="A21" s="286">
        <v>7330</v>
      </c>
      <c r="B21" s="287" t="s">
        <v>82</v>
      </c>
      <c r="C21" s="287" t="s">
        <v>22</v>
      </c>
      <c r="D21" s="288" t="s">
        <v>224</v>
      </c>
      <c r="E21" s="289"/>
      <c r="F21" s="289">
        <v>4000</v>
      </c>
      <c r="G21" s="289"/>
      <c r="H21" s="186"/>
      <c r="I21" s="290">
        <v>41511</v>
      </c>
      <c r="J21" s="291">
        <v>5706.3</v>
      </c>
      <c r="K21" s="295"/>
      <c r="L21" s="187">
        <v>0</v>
      </c>
      <c r="M21" s="289">
        <v>0</v>
      </c>
      <c r="N21" s="292"/>
      <c r="O21" s="187">
        <f t="shared" si="0"/>
        <v>9706.3</v>
      </c>
      <c r="P21" s="198"/>
      <c r="Q21" s="199">
        <f t="shared" si="1"/>
        <v>13317.099999999999</v>
      </c>
      <c r="R21" s="200"/>
      <c r="S21" s="201"/>
      <c r="T21" s="202">
        <f t="shared" si="2"/>
        <v>3514.199999999999</v>
      </c>
      <c r="U21" s="203"/>
      <c r="V21" s="186"/>
      <c r="W21" s="204" t="s">
        <v>65</v>
      </c>
      <c r="X21" s="205"/>
      <c r="Y21" s="196"/>
      <c r="Z21" s="197"/>
    </row>
    <row r="22" spans="1:26" ht="24.75" customHeight="1">
      <c r="A22" s="286">
        <v>7240</v>
      </c>
      <c r="B22" s="287" t="s">
        <v>39</v>
      </c>
      <c r="C22" s="287">
        <v>23068265</v>
      </c>
      <c r="D22" s="288" t="s">
        <v>220</v>
      </c>
      <c r="E22" s="289"/>
      <c r="F22" s="289"/>
      <c r="G22" s="289"/>
      <c r="H22" s="186">
        <v>9000</v>
      </c>
      <c r="I22" s="290">
        <v>37378</v>
      </c>
      <c r="J22" s="291">
        <v>2986</v>
      </c>
      <c r="K22" s="186">
        <v>4151</v>
      </c>
      <c r="L22" s="187">
        <v>0</v>
      </c>
      <c r="M22" s="289">
        <v>0</v>
      </c>
      <c r="N22" s="292"/>
      <c r="O22" s="187"/>
      <c r="P22" s="198">
        <f>H22+K22-M22</f>
        <v>13151</v>
      </c>
      <c r="Q22" s="199"/>
      <c r="R22" s="200">
        <f>H22+K22-M22</f>
        <v>13151</v>
      </c>
      <c r="S22" s="201"/>
      <c r="T22" s="202"/>
      <c r="U22" s="203">
        <f>R22-$N$2</f>
        <v>4910</v>
      </c>
      <c r="V22" s="186"/>
      <c r="W22" s="205" t="s">
        <v>65</v>
      </c>
      <c r="X22" s="205"/>
      <c r="Y22" s="196"/>
      <c r="Z22" s="197"/>
    </row>
    <row r="23" spans="1:26" ht="24.75" customHeight="1">
      <c r="A23" s="286">
        <v>7210</v>
      </c>
      <c r="B23" s="287" t="s">
        <v>124</v>
      </c>
      <c r="C23" s="287">
        <v>6886442</v>
      </c>
      <c r="D23" s="288" t="s">
        <v>207</v>
      </c>
      <c r="E23" s="289"/>
      <c r="F23" s="289" t="s">
        <v>117</v>
      </c>
      <c r="G23" s="289"/>
      <c r="H23" s="186"/>
      <c r="I23" s="290">
        <v>42907</v>
      </c>
      <c r="J23" s="291">
        <v>5835.1</v>
      </c>
      <c r="K23" s="186"/>
      <c r="L23" s="187">
        <v>0</v>
      </c>
      <c r="M23" s="289"/>
      <c r="N23" s="292"/>
      <c r="O23" s="188"/>
      <c r="P23" s="189"/>
      <c r="Q23" s="190"/>
      <c r="R23" s="191"/>
      <c r="S23" s="192" t="s">
        <v>117</v>
      </c>
      <c r="T23" s="193"/>
      <c r="U23" s="206"/>
      <c r="V23" s="194" t="s">
        <v>117</v>
      </c>
      <c r="W23" s="195" t="s">
        <v>114</v>
      </c>
      <c r="X23" s="205"/>
      <c r="Y23" s="196"/>
      <c r="Z23" s="197"/>
    </row>
  </sheetData>
  <sheetProtection/>
  <autoFilter ref="A7:Z23">
    <sortState ref="A8:Z23">
      <sortCondition sortBy="value" ref="T8:T23"/>
    </sortState>
  </autoFilter>
  <mergeCells count="4">
    <mergeCell ref="V1:W1"/>
    <mergeCell ref="Y1:Z1"/>
    <mergeCell ref="Y3:Z3"/>
    <mergeCell ref="V3:W3"/>
  </mergeCells>
  <conditionalFormatting sqref="U16:U23 T15:T23 T8:U14">
    <cfRule type="cellIs" priority="1" dxfId="61" operator="lessThan" stopIfTrue="1">
      <formula>25</formula>
    </cfRule>
    <cfRule type="cellIs" priority="2" dxfId="65" operator="between" stopIfTrue="1">
      <formula>25</formula>
      <formula>200</formula>
    </cfRule>
    <cfRule type="cellIs" priority="3" dxfId="64" operator="greaterThan" stopIfTrue="1">
      <formula>200</formula>
    </cfRule>
  </conditionalFormatting>
  <printOptions/>
  <pageMargins left="0.1968503937007874" right="0.1968503937007874" top="0.7874015748031497" bottom="0.31496062992125984" header="0.5118110236220472" footer="0.1968503937007874"/>
  <pageSetup firstPageNumber="1" useFirstPageNumber="1" horizontalDpi="600" verticalDpi="600" orientation="landscape" paperSize="9" scale="68" r:id="rId1"/>
  <headerFooter alignWithMargins="0">
    <oddHeader>&amp;C&amp;"Arial,Normal"&amp;12&amp;E CALENDER &amp; LIFE ITEMS HELICOPTER BELL 206BIII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N408KK  sn4081</dc:title>
  <dc:subject>Aircraft Status Bell 206B3</dc:subject>
  <dc:creator>Lasse Dahlberg</dc:creator>
  <cp:keywords/>
  <dc:description/>
  <cp:lastModifiedBy>Shaun Schoener</cp:lastModifiedBy>
  <cp:lastPrinted>2023-11-09T14:16:59Z</cp:lastPrinted>
  <dcterms:created xsi:type="dcterms:W3CDTF">2000-05-24T19:09:25Z</dcterms:created>
  <dcterms:modified xsi:type="dcterms:W3CDTF">2023-11-09T14:41:53Z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185574418</vt:i4>
  </property>
  <property fmtid="{D5CDD505-2E9C-101B-9397-08002B2CF9AE}" pid="3" name="_EmailSubject">
    <vt:lpwstr>UPDATE 3383</vt:lpwstr>
  </property>
  <property fmtid="{D5CDD505-2E9C-101B-9397-08002B2CF9AE}" pid="4" name="_AuthorEmail">
    <vt:lpwstr>lars@aerocenter.se</vt:lpwstr>
  </property>
  <property fmtid="{D5CDD505-2E9C-101B-9397-08002B2CF9AE}" pid="5" name="_AuthorEmailDisplayName">
    <vt:lpwstr>Lars Dahlberg</vt:lpwstr>
  </property>
  <property fmtid="{D5CDD505-2E9C-101B-9397-08002B2CF9AE}" pid="6" name="_PreviousAdHocReviewCycleID">
    <vt:i4>1706350762</vt:i4>
  </property>
  <property fmtid="{D5CDD505-2E9C-101B-9397-08002B2CF9AE}" pid="7" name="_ReviewingToolsShownOnce">
    <vt:lpwstr/>
  </property>
</Properties>
</file>